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2860244F-0647-4364-8D60-57260A5C6D2B}" xr6:coauthVersionLast="46" xr6:coauthVersionMax="46" xr10:uidLastSave="{00000000-0000-0000-0000-000000000000}"/>
  <workbookProtection workbookAlgorithmName="SHA-512" workbookHashValue="pOe1GSvPxPDguD/RgrnLIfL+UkFfEUvUtx2sxxGFBigBBj/nPo3y1rQ3spV5BaPRSxDwqeOQpb+HKy/7FWLyvg==" workbookSaltValue="5zezcfudV/3bzdVApCGFPw==" workbookSpinCount="100000" lockStructure="1"/>
  <bookViews>
    <workbookView xWindow="-28920" yWindow="-120" windowWidth="29040" windowHeight="15840" firstSheet="1" activeTab="1" xr2:uid="{00000000-000D-0000-FFFF-FFFF00000000}"/>
  </bookViews>
  <sheets>
    <sheet name="Varianten " sheetId="4" state="hidden" r:id="rId1"/>
    <sheet name="Variantentool" sheetId="9" r:id="rId2"/>
    <sheet name="Vertriebstext DE" sheetId="10" state="hidden" r:id="rId3"/>
    <sheet name="Vertriebstext EN" sheetId="11" state="hidden" r:id="rId4"/>
    <sheet name="Baugruppenpreise" sheetId="12" state="hidden" r:id="rId5"/>
    <sheet name="Gewicht" sheetId="15" state="hidden" r:id="rId6"/>
    <sheet name="Leistung" sheetId="1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9" l="1"/>
  <c r="D6" i="9"/>
  <c r="C6" i="9"/>
  <c r="F12" i="9"/>
  <c r="F11" i="9"/>
  <c r="E6" i="9"/>
  <c r="V136" i="4"/>
  <c r="T134" i="4"/>
  <c r="T135" i="4"/>
  <c r="T136" i="4"/>
  <c r="T137" i="4"/>
  <c r="S134" i="4"/>
  <c r="S135" i="4"/>
  <c r="S136" i="4"/>
  <c r="S137" i="4"/>
  <c r="Q134" i="4"/>
  <c r="Q135" i="4"/>
  <c r="Q136" i="4"/>
  <c r="Q137" i="4"/>
  <c r="P134" i="4"/>
  <c r="P135" i="4"/>
  <c r="P136" i="4"/>
  <c r="P137" i="4"/>
  <c r="V137" i="4" s="1"/>
  <c r="N134" i="4"/>
  <c r="N135" i="4"/>
  <c r="N136" i="4"/>
  <c r="N137" i="4"/>
  <c r="R137" i="4"/>
  <c r="R136" i="4"/>
  <c r="R135" i="4"/>
  <c r="R134" i="4"/>
  <c r="V117" i="4"/>
  <c r="V118" i="4"/>
  <c r="V119" i="4"/>
  <c r="V120" i="4"/>
  <c r="T120" i="4"/>
  <c r="T119" i="4"/>
  <c r="T118" i="4"/>
  <c r="T117" i="4"/>
  <c r="S117" i="4"/>
  <c r="S118" i="4"/>
  <c r="S119" i="4"/>
  <c r="S120" i="4"/>
  <c r="Q117" i="4"/>
  <c r="Q118" i="4"/>
  <c r="Q119" i="4"/>
  <c r="Q120" i="4"/>
  <c r="P117" i="4"/>
  <c r="P118" i="4"/>
  <c r="P119" i="4"/>
  <c r="P120" i="4"/>
  <c r="N117" i="4"/>
  <c r="N118" i="4"/>
  <c r="N119" i="4"/>
  <c r="N120" i="4"/>
  <c r="R120" i="4"/>
  <c r="R119" i="4"/>
  <c r="R118" i="4"/>
  <c r="R117" i="4"/>
  <c r="V56" i="4"/>
  <c r="V57" i="4"/>
  <c r="V58" i="4"/>
  <c r="V59" i="4"/>
  <c r="T56" i="4"/>
  <c r="T57" i="4"/>
  <c r="T58" i="4"/>
  <c r="T59" i="4"/>
  <c r="S56" i="4"/>
  <c r="S57" i="4"/>
  <c r="S58" i="4"/>
  <c r="S59" i="4"/>
  <c r="Q56" i="4"/>
  <c r="Q57" i="4"/>
  <c r="Q58" i="4"/>
  <c r="Q59" i="4"/>
  <c r="P56" i="4"/>
  <c r="P57" i="4"/>
  <c r="P58" i="4"/>
  <c r="P59" i="4"/>
  <c r="N56" i="4"/>
  <c r="N57" i="4"/>
  <c r="N58" i="4"/>
  <c r="N59" i="4"/>
  <c r="R59" i="4"/>
  <c r="R58" i="4"/>
  <c r="R57" i="4"/>
  <c r="R56" i="4"/>
  <c r="V31" i="4"/>
  <c r="V32" i="4"/>
  <c r="V33" i="4"/>
  <c r="V34" i="4"/>
  <c r="T31" i="4"/>
  <c r="T32" i="4"/>
  <c r="T33" i="4"/>
  <c r="T34" i="4"/>
  <c r="S31" i="4"/>
  <c r="S32" i="4"/>
  <c r="S33" i="4"/>
  <c r="S34" i="4"/>
  <c r="Q31" i="4"/>
  <c r="Q32" i="4"/>
  <c r="Q33" i="4"/>
  <c r="Q34" i="4"/>
  <c r="P31" i="4"/>
  <c r="P32" i="4"/>
  <c r="P33" i="4"/>
  <c r="P34" i="4"/>
  <c r="N31" i="4"/>
  <c r="N32" i="4"/>
  <c r="N33" i="4"/>
  <c r="N34" i="4"/>
  <c r="Q30" i="4"/>
  <c r="R30" i="4"/>
  <c r="S30" i="4"/>
  <c r="T30" i="4"/>
  <c r="V30" i="4"/>
  <c r="R31" i="4"/>
  <c r="R32" i="4"/>
  <c r="R33" i="4"/>
  <c r="R34" i="4"/>
  <c r="B16" i="9" l="1"/>
  <c r="V135" i="4"/>
  <c r="V134" i="4"/>
  <c r="N109" i="4"/>
  <c r="P109" i="4"/>
  <c r="Q109" i="4"/>
  <c r="R109" i="4"/>
  <c r="S109" i="4"/>
  <c r="T109" i="4"/>
  <c r="N110" i="4"/>
  <c r="P110" i="4"/>
  <c r="Q110" i="4"/>
  <c r="R110" i="4"/>
  <c r="S110" i="4"/>
  <c r="T110" i="4"/>
  <c r="R126" i="4"/>
  <c r="R127" i="4"/>
  <c r="P126" i="4"/>
  <c r="Q126" i="4"/>
  <c r="S126" i="4"/>
  <c r="T126" i="4"/>
  <c r="P127" i="4"/>
  <c r="Q127" i="4"/>
  <c r="S127" i="4"/>
  <c r="T127" i="4"/>
  <c r="N126" i="4"/>
  <c r="N127" i="4"/>
  <c r="N93" i="4"/>
  <c r="N94" i="4"/>
  <c r="T94" i="4"/>
  <c r="T93" i="4"/>
  <c r="S94" i="4"/>
  <c r="S93" i="4"/>
  <c r="R94" i="4"/>
  <c r="Q94" i="4"/>
  <c r="R93" i="4"/>
  <c r="Q93" i="4"/>
  <c r="P94" i="4"/>
  <c r="P93" i="4"/>
  <c r="V93" i="4" s="1"/>
  <c r="N48" i="4"/>
  <c r="N49" i="4"/>
  <c r="N44" i="4"/>
  <c r="N45" i="4"/>
  <c r="T49" i="4"/>
  <c r="T48" i="4"/>
  <c r="T45" i="4"/>
  <c r="T44" i="4"/>
  <c r="S49" i="4"/>
  <c r="S48" i="4"/>
  <c r="S45" i="4"/>
  <c r="S44" i="4"/>
  <c r="R49" i="4"/>
  <c r="R48" i="4"/>
  <c r="R45" i="4"/>
  <c r="R44" i="4"/>
  <c r="Q49" i="4"/>
  <c r="Q48" i="4"/>
  <c r="Q45" i="4"/>
  <c r="Q44" i="4"/>
  <c r="P49" i="4"/>
  <c r="P48" i="4"/>
  <c r="P45" i="4"/>
  <c r="P44" i="4"/>
  <c r="N23" i="4"/>
  <c r="P23" i="4"/>
  <c r="Q23" i="4"/>
  <c r="R23" i="4"/>
  <c r="S23" i="4"/>
  <c r="T23" i="4"/>
  <c r="N24" i="4"/>
  <c r="P24" i="4"/>
  <c r="Q24" i="4"/>
  <c r="R24" i="4"/>
  <c r="S24" i="4"/>
  <c r="T24" i="4"/>
  <c r="V23" i="4" l="1"/>
  <c r="V94" i="4"/>
  <c r="V127" i="4"/>
  <c r="V110" i="4"/>
  <c r="V109" i="4"/>
  <c r="V126" i="4"/>
  <c r="V44" i="4"/>
  <c r="V45" i="4"/>
  <c r="V48" i="4"/>
  <c r="V24" i="4"/>
  <c r="V49" i="4"/>
  <c r="G6" i="9" l="1"/>
  <c r="Q150" i="4" l="1"/>
  <c r="Q36" i="4"/>
  <c r="V36" i="4" s="1"/>
  <c r="Q37" i="4"/>
  <c r="V37" i="4" s="1"/>
  <c r="Q38" i="4"/>
  <c r="Q39" i="4"/>
  <c r="Q40" i="4"/>
  <c r="Q41" i="4"/>
  <c r="Q42" i="4"/>
  <c r="Q43" i="4"/>
  <c r="Q46" i="4"/>
  <c r="Q47" i="4"/>
  <c r="Q50" i="4"/>
  <c r="Q51" i="4"/>
  <c r="Q52" i="4"/>
  <c r="Q53" i="4"/>
  <c r="Q54" i="4"/>
  <c r="Q55" i="4"/>
  <c r="Q63" i="4"/>
  <c r="Q64" i="4"/>
  <c r="V64" i="4" s="1"/>
  <c r="Q65" i="4"/>
  <c r="Q66" i="4"/>
  <c r="Q67" i="4"/>
  <c r="Q68" i="4"/>
  <c r="Q69" i="4"/>
  <c r="Q70" i="4"/>
  <c r="Q71" i="4"/>
  <c r="Q72" i="4"/>
  <c r="Q73" i="4"/>
  <c r="Q74" i="4"/>
  <c r="Q75" i="4"/>
  <c r="Q76" i="4"/>
  <c r="Q77" i="4"/>
  <c r="V77" i="4" s="1"/>
  <c r="Q78" i="4"/>
  <c r="V78" i="4" s="1"/>
  <c r="Q79" i="4"/>
  <c r="Q80" i="4"/>
  <c r="Q81" i="4"/>
  <c r="Q82" i="4"/>
  <c r="Q83" i="4"/>
  <c r="Q84" i="4"/>
  <c r="Q87" i="4"/>
  <c r="Q88" i="4"/>
  <c r="Q89" i="4"/>
  <c r="Q90" i="4"/>
  <c r="Q91" i="4"/>
  <c r="Q92" i="4"/>
  <c r="Q95" i="4"/>
  <c r="Q96" i="4"/>
  <c r="Q97" i="4"/>
  <c r="V97" i="4" s="1"/>
  <c r="Q98" i="4"/>
  <c r="V98" i="4" s="1"/>
  <c r="Q99" i="4"/>
  <c r="Q100" i="4"/>
  <c r="Q101" i="4"/>
  <c r="Q102" i="4"/>
  <c r="Q103" i="4"/>
  <c r="Q104" i="4"/>
  <c r="Q105" i="4"/>
  <c r="V105" i="4" s="1"/>
  <c r="Q106" i="4"/>
  <c r="V106" i="4" s="1"/>
  <c r="Q107" i="4"/>
  <c r="Q108" i="4"/>
  <c r="Q111" i="4"/>
  <c r="Q112" i="4"/>
  <c r="Q113" i="4"/>
  <c r="Q114" i="4"/>
  <c r="Q115" i="4"/>
  <c r="Q116" i="4"/>
  <c r="Q122" i="4"/>
  <c r="V122" i="4" s="1"/>
  <c r="Q123" i="4"/>
  <c r="V123" i="4" s="1"/>
  <c r="Q124" i="4"/>
  <c r="Q125" i="4"/>
  <c r="Q128" i="4"/>
  <c r="Q129" i="4"/>
  <c r="Q130" i="4"/>
  <c r="Q131" i="4"/>
  <c r="Q132" i="4"/>
  <c r="Q133" i="4"/>
  <c r="Q141" i="4"/>
  <c r="V141" i="4" s="1"/>
  <c r="Q142" i="4"/>
  <c r="V142" i="4" s="1"/>
  <c r="Q143" i="4"/>
  <c r="Q144" i="4"/>
  <c r="Q145" i="4"/>
  <c r="Q146" i="4"/>
  <c r="Q147" i="4"/>
  <c r="Q148" i="4"/>
  <c r="Q149" i="4"/>
  <c r="Q18" i="4"/>
  <c r="Q19" i="4"/>
  <c r="Q20" i="4"/>
  <c r="Q21" i="4"/>
  <c r="Q22" i="4"/>
  <c r="Q25" i="4"/>
  <c r="Q26" i="4"/>
  <c r="Q27" i="4"/>
  <c r="Q28" i="4"/>
  <c r="Q29" i="4"/>
  <c r="B9" i="9"/>
  <c r="G9" i="9" s="1"/>
  <c r="V63" i="4"/>
  <c r="C9" i="9" l="1"/>
  <c r="Q17" i="4"/>
  <c r="T150" i="4" l="1"/>
  <c r="S150" i="4"/>
  <c r="R150" i="4"/>
  <c r="P150" i="4"/>
  <c r="N150" i="4"/>
  <c r="T149" i="4"/>
  <c r="S149" i="4"/>
  <c r="R149" i="4"/>
  <c r="P149" i="4"/>
  <c r="N149" i="4"/>
  <c r="T133" i="4"/>
  <c r="S133" i="4"/>
  <c r="R133" i="4"/>
  <c r="P133" i="4"/>
  <c r="N133" i="4"/>
  <c r="T132" i="4"/>
  <c r="S132" i="4"/>
  <c r="R132" i="4"/>
  <c r="P132" i="4"/>
  <c r="N132" i="4"/>
  <c r="T114" i="4"/>
  <c r="S114" i="4"/>
  <c r="R114" i="4"/>
  <c r="P114" i="4"/>
  <c r="N114" i="4"/>
  <c r="V114" i="4" s="1"/>
  <c r="T113" i="4"/>
  <c r="S113" i="4"/>
  <c r="R113" i="4"/>
  <c r="P113" i="4"/>
  <c r="N113" i="4"/>
  <c r="T102" i="4"/>
  <c r="S102" i="4"/>
  <c r="R102" i="4"/>
  <c r="P102" i="4"/>
  <c r="N102" i="4"/>
  <c r="T101" i="4"/>
  <c r="S101" i="4"/>
  <c r="R101" i="4"/>
  <c r="P101" i="4"/>
  <c r="N101" i="4"/>
  <c r="T92" i="4"/>
  <c r="S92" i="4"/>
  <c r="R92" i="4"/>
  <c r="P92" i="4"/>
  <c r="N92" i="4"/>
  <c r="T91" i="4"/>
  <c r="S91" i="4"/>
  <c r="R91" i="4"/>
  <c r="P91" i="4"/>
  <c r="N91" i="4"/>
  <c r="T82" i="4"/>
  <c r="S82" i="4"/>
  <c r="R82" i="4"/>
  <c r="P82" i="4"/>
  <c r="N82" i="4"/>
  <c r="T81" i="4"/>
  <c r="S81" i="4"/>
  <c r="R81" i="4"/>
  <c r="P81" i="4"/>
  <c r="N81" i="4"/>
  <c r="R40" i="4"/>
  <c r="R41" i="4"/>
  <c r="R42" i="4"/>
  <c r="R43" i="4"/>
  <c r="R50" i="4"/>
  <c r="R51" i="4"/>
  <c r="R52" i="4"/>
  <c r="R53" i="4"/>
  <c r="R54" i="4"/>
  <c r="R55" i="4"/>
  <c r="R46" i="4"/>
  <c r="R47" i="4"/>
  <c r="R67" i="4"/>
  <c r="R68" i="4"/>
  <c r="R71" i="4"/>
  <c r="R72" i="4"/>
  <c r="R73" i="4"/>
  <c r="R74" i="4"/>
  <c r="R75" i="4"/>
  <c r="R76" i="4"/>
  <c r="R69" i="4"/>
  <c r="R70" i="4"/>
  <c r="R83" i="4"/>
  <c r="R84" i="4"/>
  <c r="R89" i="4"/>
  <c r="R90" i="4"/>
  <c r="R95" i="4"/>
  <c r="R96" i="4"/>
  <c r="R103" i="4"/>
  <c r="R104" i="4"/>
  <c r="R111" i="4"/>
  <c r="R112" i="4"/>
  <c r="R115" i="4"/>
  <c r="R116" i="4"/>
  <c r="R128" i="4"/>
  <c r="R129" i="4"/>
  <c r="R130" i="4"/>
  <c r="R131" i="4"/>
  <c r="R145" i="4"/>
  <c r="R146" i="4"/>
  <c r="R147" i="4"/>
  <c r="R148" i="4"/>
  <c r="R19" i="4"/>
  <c r="R20" i="4"/>
  <c r="R25" i="4"/>
  <c r="R26" i="4"/>
  <c r="R27" i="4"/>
  <c r="R28" i="4"/>
  <c r="R29" i="4"/>
  <c r="R21" i="4"/>
  <c r="R22" i="4"/>
  <c r="T76" i="4"/>
  <c r="S76" i="4"/>
  <c r="P76" i="4"/>
  <c r="N76" i="4"/>
  <c r="T75" i="4"/>
  <c r="S75" i="4"/>
  <c r="P75" i="4"/>
  <c r="N75" i="4"/>
  <c r="T68" i="4"/>
  <c r="S68" i="4"/>
  <c r="P68" i="4"/>
  <c r="N68" i="4"/>
  <c r="T67" i="4"/>
  <c r="S67" i="4"/>
  <c r="P67" i="4"/>
  <c r="N67" i="4"/>
  <c r="T55" i="4"/>
  <c r="S55" i="4"/>
  <c r="P55" i="4"/>
  <c r="N55" i="4"/>
  <c r="T54" i="4"/>
  <c r="S54" i="4"/>
  <c r="P54" i="4"/>
  <c r="N54" i="4"/>
  <c r="T43" i="4"/>
  <c r="S43" i="4"/>
  <c r="P43" i="4"/>
  <c r="N43" i="4"/>
  <c r="T42" i="4"/>
  <c r="S42" i="4"/>
  <c r="P42" i="4"/>
  <c r="N42" i="4"/>
  <c r="P30" i="4"/>
  <c r="N30" i="4"/>
  <c r="T29" i="4"/>
  <c r="S29" i="4"/>
  <c r="P29" i="4"/>
  <c r="N29" i="4"/>
  <c r="T20" i="4"/>
  <c r="S20" i="4"/>
  <c r="P20" i="4"/>
  <c r="N20" i="4"/>
  <c r="T19" i="4"/>
  <c r="S19" i="4"/>
  <c r="P19" i="4"/>
  <c r="N19" i="4"/>
  <c r="V113" i="4" l="1"/>
  <c r="V20" i="4"/>
  <c r="V42" i="4"/>
  <c r="V54" i="4"/>
  <c r="V55" i="4"/>
  <c r="V67" i="4"/>
  <c r="V68" i="4"/>
  <c r="V75" i="4"/>
  <c r="V76" i="4"/>
  <c r="V91" i="4"/>
  <c r="V101" i="4"/>
  <c r="V132" i="4"/>
  <c r="V149" i="4"/>
  <c r="V19" i="4"/>
  <c r="V81" i="4"/>
  <c r="V29" i="4"/>
  <c r="V43" i="4"/>
  <c r="V82" i="4"/>
  <c r="V92" i="4"/>
  <c r="V102" i="4"/>
  <c r="V133" i="4"/>
  <c r="V150" i="4"/>
  <c r="T38" i="4"/>
  <c r="T39" i="4"/>
  <c r="T40" i="4"/>
  <c r="T41" i="4"/>
  <c r="T50" i="4"/>
  <c r="T51" i="4"/>
  <c r="T52" i="4"/>
  <c r="T53" i="4"/>
  <c r="T46" i="4"/>
  <c r="T47" i="4"/>
  <c r="T65" i="4"/>
  <c r="T66" i="4"/>
  <c r="T71" i="4"/>
  <c r="T72" i="4"/>
  <c r="T73" i="4"/>
  <c r="T74" i="4"/>
  <c r="T69" i="4"/>
  <c r="T70" i="4"/>
  <c r="T79" i="4"/>
  <c r="T80" i="4"/>
  <c r="T83" i="4"/>
  <c r="T84" i="4"/>
  <c r="T87" i="4"/>
  <c r="T88" i="4"/>
  <c r="T89" i="4"/>
  <c r="T90" i="4"/>
  <c r="T95" i="4"/>
  <c r="T96" i="4"/>
  <c r="T99" i="4"/>
  <c r="T100" i="4"/>
  <c r="T103" i="4"/>
  <c r="T104" i="4"/>
  <c r="T107" i="4"/>
  <c r="T108" i="4"/>
  <c r="T111" i="4"/>
  <c r="T112" i="4"/>
  <c r="T115" i="4"/>
  <c r="T116" i="4"/>
  <c r="T124" i="4"/>
  <c r="T125" i="4"/>
  <c r="T128" i="4"/>
  <c r="T129" i="4"/>
  <c r="T130" i="4"/>
  <c r="T131" i="4"/>
  <c r="T143" i="4"/>
  <c r="T144" i="4"/>
  <c r="T145" i="4"/>
  <c r="T146" i="4"/>
  <c r="T147" i="4"/>
  <c r="T148" i="4"/>
  <c r="T18" i="4"/>
  <c r="T25" i="4"/>
  <c r="T26" i="4"/>
  <c r="T27" i="4"/>
  <c r="T28" i="4"/>
  <c r="T21" i="4"/>
  <c r="T22" i="4"/>
  <c r="T17" i="4"/>
  <c r="S38" i="4"/>
  <c r="S39" i="4"/>
  <c r="S40" i="4"/>
  <c r="S41" i="4"/>
  <c r="S50" i="4"/>
  <c r="S51" i="4"/>
  <c r="S52" i="4"/>
  <c r="S53" i="4"/>
  <c r="S46" i="4"/>
  <c r="S47" i="4"/>
  <c r="S65" i="4"/>
  <c r="S66" i="4"/>
  <c r="S71" i="4"/>
  <c r="S72" i="4"/>
  <c r="S73" i="4"/>
  <c r="S74" i="4"/>
  <c r="S69" i="4"/>
  <c r="S70" i="4"/>
  <c r="S79" i="4"/>
  <c r="S80" i="4"/>
  <c r="S83" i="4"/>
  <c r="S84" i="4"/>
  <c r="S87" i="4"/>
  <c r="S88" i="4"/>
  <c r="S89" i="4"/>
  <c r="S90" i="4"/>
  <c r="S95" i="4"/>
  <c r="S96" i="4"/>
  <c r="S99" i="4"/>
  <c r="S100" i="4"/>
  <c r="S103" i="4"/>
  <c r="S104" i="4"/>
  <c r="S107" i="4"/>
  <c r="S108" i="4"/>
  <c r="S111" i="4"/>
  <c r="S112" i="4"/>
  <c r="S115" i="4"/>
  <c r="S116" i="4"/>
  <c r="S124" i="4"/>
  <c r="S125" i="4"/>
  <c r="S128" i="4"/>
  <c r="S129" i="4"/>
  <c r="S130" i="4"/>
  <c r="S131" i="4"/>
  <c r="S143" i="4"/>
  <c r="S144" i="4"/>
  <c r="S145" i="4"/>
  <c r="S146" i="4"/>
  <c r="S147" i="4"/>
  <c r="S148" i="4"/>
  <c r="S18" i="4"/>
  <c r="S25" i="4"/>
  <c r="S26" i="4"/>
  <c r="S27" i="4"/>
  <c r="S28" i="4"/>
  <c r="S21" i="4"/>
  <c r="S22" i="4"/>
  <c r="S17" i="4"/>
  <c r="P144" i="4" l="1"/>
  <c r="N144" i="4"/>
  <c r="V144" i="4" s="1"/>
  <c r="P143" i="4"/>
  <c r="N143" i="4"/>
  <c r="P125" i="4"/>
  <c r="N125" i="4"/>
  <c r="V125" i="4" s="1"/>
  <c r="P124" i="4"/>
  <c r="N124" i="4"/>
  <c r="P108" i="4"/>
  <c r="N108" i="4"/>
  <c r="V108" i="4" s="1"/>
  <c r="P107" i="4"/>
  <c r="N107" i="4"/>
  <c r="P100" i="4"/>
  <c r="N100" i="4"/>
  <c r="V100" i="4" s="1"/>
  <c r="P99" i="4"/>
  <c r="N99" i="4"/>
  <c r="P88" i="4"/>
  <c r="N88" i="4"/>
  <c r="V88" i="4" s="1"/>
  <c r="P87" i="4"/>
  <c r="N87" i="4"/>
  <c r="P80" i="4"/>
  <c r="N80" i="4"/>
  <c r="P79" i="4"/>
  <c r="N79" i="4"/>
  <c r="P66" i="4"/>
  <c r="N66" i="4"/>
  <c r="P65" i="4"/>
  <c r="N65" i="4"/>
  <c r="P39" i="4"/>
  <c r="N39" i="4"/>
  <c r="P38" i="4"/>
  <c r="N38" i="4"/>
  <c r="P18" i="4"/>
  <c r="N18" i="4"/>
  <c r="P17" i="4"/>
  <c r="N17" i="4"/>
  <c r="P148" i="4"/>
  <c r="N148" i="4"/>
  <c r="P147" i="4"/>
  <c r="N147" i="4"/>
  <c r="P146" i="4"/>
  <c r="N146" i="4"/>
  <c r="P145" i="4"/>
  <c r="N145" i="4"/>
  <c r="P131" i="4"/>
  <c r="N131" i="4"/>
  <c r="P130" i="4"/>
  <c r="N130" i="4"/>
  <c r="P129" i="4"/>
  <c r="N129" i="4"/>
  <c r="P128" i="4"/>
  <c r="N128" i="4"/>
  <c r="V38" i="4" l="1"/>
  <c r="V79" i="4"/>
  <c r="V99" i="4"/>
  <c r="V17" i="4"/>
  <c r="V65" i="4"/>
  <c r="V87" i="4"/>
  <c r="V107" i="4"/>
  <c r="V124" i="4"/>
  <c r="V143" i="4"/>
  <c r="V128" i="4"/>
  <c r="V129" i="4"/>
  <c r="V130" i="4"/>
  <c r="V131" i="4"/>
  <c r="V145" i="4"/>
  <c r="V146" i="4"/>
  <c r="V147" i="4"/>
  <c r="V148" i="4"/>
  <c r="V18" i="4"/>
  <c r="V39" i="4"/>
  <c r="V66" i="4"/>
  <c r="V80" i="4"/>
  <c r="P116" i="4"/>
  <c r="N116" i="4"/>
  <c r="V116" i="4" s="1"/>
  <c r="P115" i="4"/>
  <c r="N115" i="4"/>
  <c r="V115" i="4" s="1"/>
  <c r="P112" i="4"/>
  <c r="N112" i="4"/>
  <c r="P111" i="4"/>
  <c r="N111" i="4"/>
  <c r="P104" i="4"/>
  <c r="N104" i="4"/>
  <c r="P103" i="4"/>
  <c r="N103" i="4"/>
  <c r="P96" i="4"/>
  <c r="N96" i="4"/>
  <c r="P95" i="4"/>
  <c r="N95" i="4"/>
  <c r="P90" i="4"/>
  <c r="N90" i="4"/>
  <c r="P89" i="4"/>
  <c r="N89" i="4"/>
  <c r="P84" i="4"/>
  <c r="N84" i="4"/>
  <c r="P83" i="4"/>
  <c r="N83" i="4"/>
  <c r="P69" i="4"/>
  <c r="N69" i="4"/>
  <c r="P70" i="4"/>
  <c r="N70" i="4"/>
  <c r="P74" i="4"/>
  <c r="N74" i="4"/>
  <c r="P73" i="4"/>
  <c r="N73" i="4"/>
  <c r="P71" i="4"/>
  <c r="N71" i="4"/>
  <c r="P72" i="4"/>
  <c r="N72" i="4"/>
  <c r="P46" i="4"/>
  <c r="N46" i="4"/>
  <c r="P52" i="4"/>
  <c r="N52" i="4"/>
  <c r="P53" i="4"/>
  <c r="N53" i="4"/>
  <c r="P50" i="4"/>
  <c r="N50" i="4"/>
  <c r="P40" i="4"/>
  <c r="N40" i="4"/>
  <c r="P41" i="4"/>
  <c r="N41" i="4"/>
  <c r="P21" i="4"/>
  <c r="N21" i="4"/>
  <c r="P22" i="4"/>
  <c r="N22" i="4"/>
  <c r="P27" i="4"/>
  <c r="N27" i="4"/>
  <c r="P28" i="4"/>
  <c r="N28" i="4"/>
  <c r="P25" i="4"/>
  <c r="N25" i="4"/>
  <c r="P26" i="4"/>
  <c r="N26" i="4"/>
  <c r="V84" i="4" l="1"/>
  <c r="V90" i="4"/>
  <c r="V96" i="4"/>
  <c r="V104" i="4"/>
  <c r="V112" i="4"/>
  <c r="V26" i="4"/>
  <c r="V28" i="4"/>
  <c r="V22" i="4"/>
  <c r="V41" i="4"/>
  <c r="V50" i="4"/>
  <c r="V52" i="4"/>
  <c r="V72" i="4"/>
  <c r="V73" i="4"/>
  <c r="V70" i="4"/>
  <c r="V89" i="4"/>
  <c r="V95" i="4"/>
  <c r="V103" i="4"/>
  <c r="V111" i="4"/>
  <c r="V25" i="4"/>
  <c r="V27" i="4"/>
  <c r="V21" i="4"/>
  <c r="V40" i="4"/>
  <c r="V53" i="4"/>
  <c r="V46" i="4"/>
  <c r="V71" i="4"/>
  <c r="V74" i="4"/>
  <c r="V69" i="4"/>
  <c r="V83" i="4"/>
  <c r="N51" i="4"/>
  <c r="N47" i="4"/>
  <c r="P51" i="4" l="1"/>
  <c r="V51" i="4" s="1"/>
  <c r="P47" i="4"/>
  <c r="V4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4" authorId="0" shapeId="0" xr:uid="{00000000-0006-0000-0000-000001000000}">
      <text>
        <r>
          <rPr>
            <b/>
            <sz val="9"/>
            <color indexed="81"/>
            <rFont val="Segoe UI"/>
            <family val="2"/>
          </rPr>
          <t>Autor:</t>
        </r>
        <r>
          <rPr>
            <sz val="9"/>
            <color indexed="81"/>
            <rFont val="Segoe UI"/>
            <family val="2"/>
          </rPr>
          <t xml:space="preserve">
TRIVAC US: Hat die größten Abmessungen Motorseitig</t>
        </r>
      </text>
    </comment>
    <comment ref="F5" authorId="0" shapeId="0" xr:uid="{00000000-0006-0000-0000-000002000000}">
      <text>
        <r>
          <rPr>
            <b/>
            <sz val="9"/>
            <color indexed="81"/>
            <rFont val="Segoe UI"/>
            <family val="2"/>
          </rPr>
          <t>Autor:</t>
        </r>
        <r>
          <rPr>
            <sz val="9"/>
            <color indexed="81"/>
            <rFont val="Segoe UI"/>
            <family val="2"/>
          </rPr>
          <t xml:space="preserve">
Weltmotor</t>
        </r>
      </text>
    </comment>
  </commentList>
</comments>
</file>

<file path=xl/sharedStrings.xml><?xml version="1.0" encoding="utf-8"?>
<sst xmlns="http://schemas.openxmlformats.org/spreadsheetml/2006/main" count="559" uniqueCount="307">
  <si>
    <t>Phoenix Vario</t>
  </si>
  <si>
    <t>Cart</t>
  </si>
  <si>
    <t>Teilstrom</t>
  </si>
  <si>
    <t>250002V02</t>
  </si>
  <si>
    <t>Vorpumpe</t>
  </si>
  <si>
    <t>D25B</t>
  </si>
  <si>
    <t>keine</t>
  </si>
  <si>
    <t>Lecksucher</t>
  </si>
  <si>
    <t>Vario</t>
  </si>
  <si>
    <t>Quadro wet</t>
  </si>
  <si>
    <t>Quadro dry</t>
  </si>
  <si>
    <t>DN25</t>
  </si>
  <si>
    <t xml:space="preserve">Keinen </t>
  </si>
  <si>
    <t xml:space="preserve">Netzspannung </t>
  </si>
  <si>
    <t>EU</t>
  </si>
  <si>
    <t>US</t>
  </si>
  <si>
    <t>EcoDry 65</t>
  </si>
  <si>
    <t xml:space="preserve">Rollen </t>
  </si>
  <si>
    <t>C</t>
  </si>
  <si>
    <t>250000V02</t>
  </si>
  <si>
    <t>251000V02</t>
  </si>
  <si>
    <t>251100V02</t>
  </si>
  <si>
    <t>250001V02</t>
  </si>
  <si>
    <t>250001V02 (dry, alle Länder)</t>
  </si>
  <si>
    <t>Materialnummern</t>
  </si>
  <si>
    <t>Netzspannung</t>
  </si>
  <si>
    <t>Rollen</t>
  </si>
  <si>
    <t>Nomenklatur</t>
  </si>
  <si>
    <t>250000V02 (EU)
251000V02 (US)
251100V02 (JP)</t>
  </si>
  <si>
    <t>Phoenix Vario US Versionen</t>
  </si>
  <si>
    <t>Phoenix Vario EU Versionen</t>
  </si>
  <si>
    <t>Phoenix Vario JP Versionen</t>
  </si>
  <si>
    <t>Phoenix Quadro US Versionen</t>
  </si>
  <si>
    <t>Phoenix Quadro EU Versionen</t>
  </si>
  <si>
    <t>Phoenix Quadro JP Versionen</t>
  </si>
  <si>
    <t xml:space="preserve">Wheels small </t>
  </si>
  <si>
    <t>Wheels big (WB)</t>
  </si>
  <si>
    <t>Phoenix Quadro Dry US Versionen</t>
  </si>
  <si>
    <t>Phoenix Quadro Dry EU Versionen</t>
  </si>
  <si>
    <t>Phoenix Quadro Dry JP Versionen</t>
  </si>
  <si>
    <t>EU (230V/50Hz)</t>
  </si>
  <si>
    <t>US (120V/60Hz)</t>
  </si>
  <si>
    <t>JP (100V/50Hz bzw. 60 Hz)</t>
  </si>
  <si>
    <t>-</t>
  </si>
  <si>
    <t>161065V21 US/ 161 065 V01 EU</t>
  </si>
  <si>
    <t>D16B</t>
  </si>
  <si>
    <t>EcoDry 40</t>
  </si>
  <si>
    <t>161040V21 US/ 161040V01 EU</t>
  </si>
  <si>
    <t>SV 16 Neo</t>
  </si>
  <si>
    <t>6534965 US/ 11275 EU</t>
  </si>
  <si>
    <t xml:space="preserve">970103V US/ 970100V EU </t>
  </si>
  <si>
    <t>Vorpumpengröße</t>
  </si>
  <si>
    <t>Netz</t>
  </si>
  <si>
    <t>JP</t>
  </si>
  <si>
    <t>250002V02 (alle Länder)</t>
  </si>
  <si>
    <t>250002C</t>
  </si>
  <si>
    <t>250000C</t>
  </si>
  <si>
    <t>251000C</t>
  </si>
  <si>
    <t>251100C</t>
  </si>
  <si>
    <t>Materialnummerkontrolle</t>
  </si>
  <si>
    <t>250001C</t>
  </si>
  <si>
    <t>Alle</t>
  </si>
  <si>
    <t>WB</t>
  </si>
  <si>
    <t>Phoenix Quad. Dry</t>
  </si>
  <si>
    <t>Phoenix Quad. Wet (US)</t>
  </si>
  <si>
    <t>Phoenix Quad. Wet (EU)</t>
  </si>
  <si>
    <t>Phoenix Quad. Wet (JP)</t>
  </si>
  <si>
    <t>Trivac D16B</t>
  </si>
  <si>
    <t>Kleine Rollen</t>
  </si>
  <si>
    <t>Große Rollen</t>
  </si>
  <si>
    <t>RC310WL Fernbedienung für Lecksucher</t>
  </si>
  <si>
    <t>Helium-Testleck TL 9</t>
  </si>
  <si>
    <t>Testgas Sprühpistole</t>
  </si>
  <si>
    <t>SL301 Schnüffelleitung PHOENIX, 10m</t>
  </si>
  <si>
    <t>Vertriebstext EN</t>
  </si>
  <si>
    <t>Vertriebstext DE</t>
  </si>
  <si>
    <t>Phoenix Quad. Wet US)</t>
  </si>
  <si>
    <t>Trivac D25B (EU)</t>
  </si>
  <si>
    <t>Trivac D25B (US)</t>
  </si>
  <si>
    <t>EcoDry 65 (EU)</t>
  </si>
  <si>
    <t>EcoDry 65 (US)</t>
  </si>
  <si>
    <t>EcoDry 40 (US)</t>
  </si>
  <si>
    <t>EcoDry 40 (EU)</t>
  </si>
  <si>
    <t xml:space="preserve">
Kabellose Touchscreen-Display Fernbedienung für Lecksucher</t>
  </si>
  <si>
    <t xml:space="preserve">
Wireless touchscreen-display remote control for leak detectors</t>
  </si>
  <si>
    <t xml:space="preserve">
1x 14408 TL 9 calibrated leak</t>
  </si>
  <si>
    <t xml:space="preserve">
1x 14408 Helium-Testleck TL 9</t>
  </si>
  <si>
    <t xml:space="preserve">
1x 16555 Testgas Sprühpistole</t>
  </si>
  <si>
    <t xml:space="preserve">
Search gas spray gun</t>
  </si>
  <si>
    <t xml:space="preserve">
1x 252026V01 SL301 Schnüffelleitung PHOENIX, 10m</t>
  </si>
  <si>
    <t xml:space="preserve">
1x 252026V01 SL301,P-Sniffer tube pist.,PhoeniXL300i (10m)
</t>
  </si>
  <si>
    <t>EcoDry 40 US</t>
  </si>
  <si>
    <t>EcoDry 40 EU</t>
  </si>
  <si>
    <t xml:space="preserve">
1x Integrietes Teilstromsystem
</t>
  </si>
  <si>
    <t>EcoDry 65 (US/JP)</t>
  </si>
  <si>
    <t>Trivac D25B (US/JP)</t>
  </si>
  <si>
    <t xml:space="preserve">
1x 161040V21 ECODRY 40 plus / 120 V (US)
    Eight-stage roots pump, oil free
    Design optimized for low-noise operation
    Max. pumping speed without gas ballast: 40 m³/h
    Ultimate pressure without gas ballastt: 3 x 10-2 mbar
</t>
  </si>
  <si>
    <t>Baugruppenpreise</t>
  </si>
  <si>
    <t>Sogevac SV 16 Neo (US)</t>
  </si>
  <si>
    <t>Sogevac SV 16 Neo (EU)</t>
  </si>
  <si>
    <t>Sogevac SV16 Neo US</t>
  </si>
  <si>
    <t>Sogevac SV16 Neo EU</t>
  </si>
  <si>
    <t>Baugruppe Elektro</t>
  </si>
  <si>
    <t>Arbeitsstunden</t>
  </si>
  <si>
    <t xml:space="preserve">
1x Integrated partial flow system
</t>
  </si>
  <si>
    <t>Baugruppen Gesamtgewicht</t>
  </si>
  <si>
    <t xml:space="preserve">
1x 160088P TRIVAC D25B US/JP
    Zweistufige Drehschieberpumpe
    Saugvermögen nach DIN 28400: 30,8 m³/h (60 Hz)
    Endpartialdruck ohne Gasballast: 10^-4 mbar
    Inkl. Ölfüllung mit LVO 100
</t>
  </si>
  <si>
    <t xml:space="preserve">
1x898698 TRIVAC D16B
    Zweistufige Drehschieberpumpe
    Saugvermögen nach DIN 28400: 16,5 m³/h (50 Hz) / 19,8 m³/h (60 Hz)
    Endpartialdruck ohne Gasballast: 10^-4 mbar
    Inkl. Ölfüllung mit LVO 100
</t>
  </si>
  <si>
    <t xml:space="preserve">
1x 970100V SOGEVAC NEO D 16 1PH WELT LVO700
    Zweistufige Drehschieber-Vakuumpumpe
    Nennsaugvermögen 50 Hz: &gt; = 19 m3/h
    Saugvermögen 50 Hz: &gt; = 16 m3/h
    Nennsaugvermögen 60 Hz: &gt; = 23 m3/h
    Saugvermögen 60 Hz: &gt; = 19 m3/h
    Totalenddruck ohne Gasballast: = &lt; 8x10-3 mbar,
</t>
  </si>
  <si>
    <t xml:space="preserve">
1x 161065V21 ECODRY 65 plus / 120 V US/JP
    Achtstufige Wälzkolbenpumpe, trocken verdichtend
    Geräuscharmes Design
    Max. Saugvermögen ohne Gasballast: 55 m³/h
    Enddruck ohne Gasballast: 3 x 10-2 mbar
</t>
  </si>
  <si>
    <t xml:space="preserve">
1x 161065V01 ECODRY 65 plus EU
    Achtstufige Wälzkolbenpumpe, trocken verdichtend
    Geräuscharmes Design
    Max. Saugvermögen ohne Gasballast: 55 m³/h
    Enddruck ohne Gasballast: 3 x 10-2 mbar
</t>
  </si>
  <si>
    <t xml:space="preserve">
1x 161040V21 ECODRY 40 plus / 120 V US/JP
    Achtstufige Wälzkolbenpumpe, trocken verdichtend
    Geräuscharmes Design
    Max. Saugvermögen ohne Gasballast: 40 m³/h
    Enddruck ohne Gasballast: 3 x 10-2 mbar
</t>
  </si>
  <si>
    <t xml:space="preserve">
1x 161040V01 ECODRY 40 plus EU
    Achtstufige Wälzkolbenpumpe, trocken verdichtend
    Geräuscharmes Design
    Max. Saugvermögen ohne Gasballast: 40 m³/h
    Enddruck ohne Gasballast: 3 x 10-2 mbar
</t>
  </si>
  <si>
    <t xml:space="preserve">
1x 11275 TRIVAC D25B EU     
    Zweistufige Drehschieberpumpe     
    Saugvermögen nach DIN 28400: 25,7 m³/h (50 Hz) / 30,8 m³/h (60 Hz)     
    Endpartialdruck ohne Gasballast: 10^-4 mbar     
    Inkl. Ölfüllung mit LVO 100
</t>
  </si>
  <si>
    <t xml:space="preserve">
1x 160088P TRIVAC D25B (US/JP)
    Two-stage rotary vane pump
    Pumping speed in acc. w. DIN 28400: 30.8 m³/h (60 Hz)
    Ultimate partial pressure without gas ballast: 10^-4 mbar
    Including oil filling with LVO 100
</t>
  </si>
  <si>
    <t xml:space="preserve">
1x 11275 TRIVAC D25B (EU)
    Two-stage rotary vane pump
    Pumping speed in acc. w. DIN 28400: 25.7 m³/h (50 Hz) / 30.8 m³/h (60 Hz)
    Ultimate partial pressure without gas ballast: 10^-4 mbar
    Including oil filling with LVO 100
</t>
  </si>
  <si>
    <t xml:space="preserve">
1x 898698 TRIVAC D16B
    Two-stage rotary vane pump
    Pumpingspeed in acc. w. DIN 28400: 16.5 m³/h (50 Hz) / 19.8 m³/h (60 Hz)
    Ultimate partial pressure without gas ballast: 10^-4 mbar
    Including oil filling with LVO 100
</t>
  </si>
  <si>
    <t xml:space="preserve">
1x 970100V SOGEVAC NEO D 16 1PH WORLD LVO700
    Rotary vane vacuum pump
    Nominal speed 50 Hz: &gt; = 19 m3/h
    Pumping speed 50 Hz: &gt; = 16 m3/h
    Nominal speed 60 Hz: &gt; = 23 m3/h
    Pumping speed 60 Hz: &gt; = 19 m3/h
    Total ultimate pressure
    without gas ballast: = &lt; 8x10-3 mbar,
</t>
  </si>
  <si>
    <t xml:space="preserve">
1x 161065V21 ECODRY 65 Plus (US/JP)
    Eight-stage roots pump, oil free
    Design optimized for low-noise operation
    Max. pumping speed without gas ballast: 55 m³/h
    Ultimate pressure without gas ballast: 3 x 10-2 mbar
</t>
  </si>
  <si>
    <t xml:space="preserve">
1x 161065V01 ECODRY 65 Plus (EU)
    Eight-stage roots pump, oil free
    Design optimized for low-noise operation
    Max. pumping speed without gas ballast: 55 m³/h
    Ultimate pressure without gas ballast: 3 x 10-2 mbar
</t>
  </si>
  <si>
    <t xml:space="preserve">
1x 161040V01 ECODRY 40 plus (EU)
    Eight-stage roots pump, oil free
    Design optimized for low-noise operation
    Max. pumping speed without gas ballast: 40 m³/h
    Ultimate pressure without gas ballastt: 3 x 10-2 mbar
</t>
  </si>
  <si>
    <t xml:space="preserve"> </t>
  </si>
  <si>
    <t>ED 65</t>
  </si>
  <si>
    <t>ED 40</t>
  </si>
  <si>
    <t>Neo16</t>
  </si>
  <si>
    <t>None</t>
  </si>
  <si>
    <t>PF</t>
  </si>
  <si>
    <t>PHOENIX Vario CART</t>
  </si>
  <si>
    <t>PHOENIX Quadro CART</t>
  </si>
  <si>
    <t>PHOENIX Vario CART/US /D16B/None</t>
  </si>
  <si>
    <t xml:space="preserve">PHOENIX Vario CART/US /D16B/None/WB </t>
  </si>
  <si>
    <t>PHOENIX Vario CART/US/Neo16/None</t>
  </si>
  <si>
    <t>PHOENIX Vario CART/US/ Neo16/None/ WB</t>
  </si>
  <si>
    <t>PHOENIX Vario CART/US/ ED65/None</t>
  </si>
  <si>
    <t>PHOENIX Vario CART/US/ ED 65/None/WB</t>
  </si>
  <si>
    <t>PHOENIX Vario CART/US/ ED 40/None</t>
  </si>
  <si>
    <t xml:space="preserve">PHOENIX Vario CART/US/ ED 40/None/WB </t>
  </si>
  <si>
    <t>PHOENIX Vario CART/EU/ D25B/None</t>
  </si>
  <si>
    <t>PHOENIX Vario CART/EU/ D25B/None/ WB</t>
  </si>
  <si>
    <t>PHOENIX Vario CART/EU/D16B/None</t>
  </si>
  <si>
    <t>PHOENIX Vario CART/EU/D16B/None/ WB</t>
  </si>
  <si>
    <t>PHOENIX Vario CART/EU/ 16Neo/None</t>
  </si>
  <si>
    <t xml:space="preserve">PHOENIX Vario CART/EU/ 16Neo/None/ WB </t>
  </si>
  <si>
    <t>PHOENIX Vario CART/EU/ ED 65/None</t>
  </si>
  <si>
    <t>PHOENIX Vario CART/EU/ ED 65/None/ WB</t>
  </si>
  <si>
    <t>PHOENIX Vario CART/EU/ ED 40 /None</t>
  </si>
  <si>
    <t>PHOENIX Vario CART/EU/ ED 40/None/WB</t>
  </si>
  <si>
    <t>PHOENIX Vario CART/JP /D16B/None</t>
  </si>
  <si>
    <t xml:space="preserve">PHOENIX Vario CART/JP /D16B/None/WB </t>
  </si>
  <si>
    <t>PHOENIX Vario CART/JP/Neo16/None</t>
  </si>
  <si>
    <t>PHOENIX Vario CART/JP/ Neo16/None/ WB</t>
  </si>
  <si>
    <t>PHOENIX Vario CART/JP/ ED65/None</t>
  </si>
  <si>
    <t>PHOENIX Vario CART/JP/ ED 65/None/WB</t>
  </si>
  <si>
    <t>PHOENIX Vario CART/JP/ ED 40/None</t>
  </si>
  <si>
    <t xml:space="preserve">PHOENIX Vario CART/JP/ ED 40/None/WB </t>
  </si>
  <si>
    <t xml:space="preserve">
The system will be delivered in the cart version. Functionally tested and leak tightness proved. 
The leak detector cart is CE-certified.</t>
  </si>
  <si>
    <t xml:space="preserve">
The system will be delivered in the cart version with big wheels. Functionally tested and leak tightness proved. 
The leak detector cart is CE-certified.</t>
  </si>
  <si>
    <t xml:space="preserve">
Gesamtsystem ist in der Cartversion mit großen Rollen ausgeführt. Das System ist auf Funktion, Dichtigkeit geprüft und CE-zertifiziert.</t>
  </si>
  <si>
    <t xml:space="preserve">
Gesamtsystem ist in der Cartversion ausgeführt. Das System ist auf Funktion, Dichtigkeit geprüft und CE-zertifiziert.
</t>
  </si>
  <si>
    <t xml:space="preserve">
1x 250002V02 Phoenix Vario
    Kleinste nachweisbare He-Leckrate ≤ 5E-12 mbar l/s,
    Kleinste nachweisbare He-Schnüffelleckrate &lt; 1E-9 mbar l/s,
    Zeit bis Betriebsbereitschaft &lt; 2 Minuten,
    Mit eingebautem Testleck TL 7,
    180° Sektorfeld-Massenspektrometer,
    Ionenquelle mit 2 Yttrium beschichteten Iridium Kathoden,
    Nachweisbare Massen 2, 3 und 4,
    Einlassflansch DN 25 KF,
    Farb Display mit kapazitivem Touchscreen und intuitive 
    Menuführung,
    Integrierter Webserver für Fernbedienung über lokales WLAN,
    Interner Datenspeicher und 2 USB-Anschlüsse für externe 
    Datensicherung und Software Updates,
    Zubehör-Stecker für Fernbedienung, Schnüffelleitungen und
    Teilstromsystem,
    HDMI zum Anschluss externer Displays, LD Anschluss für
    Schnittstellenmodule,
    Ethernet-Netzwerkschnittstelle / RJ45.
    Versorgungsspannung 100 - 240 V, 50/60 Hz.
    ------------------------------------------------------------------------
    24 Monate Gewährleistung auf das Produkt und 36 Monate 
    Gewährleistung auf die eingebaute Ionenquelle
    ------------------------------------------------------------------------
</t>
  </si>
  <si>
    <t xml:space="preserve">
1x 250002V02 Phoenix Vario
    Lowest detectable He leak rate ≤ 5E-12 mbar l/s,
    Lowest detectable He leak rate sniffer &lt; 1E-9 mbar l/s
    Time until readiness for operation &lt; 2 minutes,
    With integrated test leak TL 7,
    Mass spectrometer 180° magnetic sector field,
    Ion source with 2 cathodes, iridium yttria coated,
    Detectable masses 2, 3 and 4,
    Inlet port connection DN 25 KF,
    Color display with capacitive touchscreen and 
    intuitive menu structure,
    Integrated web server for remote control via local wifi,
    Internal data logging and 2 USB ports for external data logging and
    software updates,
    Accessories plugs for remote control, sniffer lines and partial flow
    system,
    HDMI port for connection of external display, LD port for interface
    modules,
    Ethernet network port / RJ45,
    Power supply 100 - 240 V, 50/60 Hz,
    ------------------------------------------------------------------------
    24 months warranty on the product and 36 months warranty on the
    built-in ion source
    ------------------------------------------------------------------------
</t>
  </si>
  <si>
    <r>
      <t xml:space="preserve">
</t>
    </r>
    <r>
      <rPr>
        <sz val="11"/>
        <rFont val="Calibri"/>
        <family val="2"/>
        <scheme val="minor"/>
      </rPr>
      <t xml:space="preserve">1x 251000V02 PHOENIX Quadro US-Version
    Kleinste nachweisbare He-Leckrate ≤ 5E-12 mbar l/s,
    Kleinste nachweisbare He-Schnüffelleckrate &lt; 1E-9 mbar l/s,
    Zeit bis Betriebsbereitschaft &lt; 2 Minuten,
    Mit eingebautem Testleck TL 7,
    180° Sektorfeld-Massenspektrometer,
    Ionenquelle mit 2 Yttrium beschichteten Iridium Kathoden,
    Nachweisbare Massen 2, 3 und 4,
    Einlassflansch DN 25 KF,
    Farb Display mit kapazitivem Touchscreen und intuitive 
    Menuführung,
    Integrierter Webserver für Fernbedienung über lokales WLAN,
    Interner Datenspeicher und 2 USB-Anschlüsse für externe
    Datensicherung
    und Software Updates,
    Zubehör-Stecker für Fernbedienung, Schnüffelleitungen und
    Teilstromsystem,
    HDMI zum Anschluss externer Displays, LD Anschluss für
    Schnittstellenmodule,
    Ethernet-Netzwerkschnittstelle / RJ45,
    Versorgungsspannung 115 V, 60 Hz,
    ------------------------------------------------------------------------
    24 Monate Gewährleistung auf das Produkt und 36 Monate
    Gewährleistung auf die eingebaute Ionenquelle
    ------------------------------------------------------------------------
</t>
    </r>
  </si>
  <si>
    <t xml:space="preserve">
1x 250000V02 Phoenix Quadro EU-Version
    Kleinste nachweisbare He-Leckrate ≤ 5E-12 mbar l/s,
    Kleinste nachweisbare He-Schnüffelleckrate &lt; 1E-9 mbar l/s,
    Zeit bis Betriebsbereitschaft &lt; 2 Minuten,
    Mit eingebautem Testleck TL 7,
    180° Sektorfeld-Massenspektrometer,
    Ionenquelle mit 2 Yttrium beschichteten Iridium Kathoden,
    Nachweisbare Massen 2, 3 und 4,
    Einlassflansch DN 25 KF,
    Farb Display mit kapazitivem Touchscreen und intuitive 
    Menuführung,
    Integrierter Webserver für Fernbedienung über lokales WLAN,
    Interner Datenspeicher und 2 USB-Anschlüsse für externe
    Datensicherung
    und Software Updates,
    Zubehör-Stecker für Fernbedienung, Schnüffelleitungen und
    Teilstromsystem,
    HDMI zum Anschluss externer Displays, LD Anschluss für
    Schnittstellenmodule,
    Ethernet-Netzwerkschnittstelle / RJ45,
    Versorgungsspannung 230 V, 50/60 Hz,
    ------------------------------------------------------------------------
    24 Monate Gewährleistung auf das Produkt und 36 Monate
    Gewährleistung auf die eingebaute Ionenquelle bei
    sachgemäßen Gebrauch
    ------------------------------------------------------------------------
</t>
  </si>
  <si>
    <t xml:space="preserve">
1x 251100V02 PHOENIX Quadro JP-Version
    Kleinste nachweisbare He-Leckrate ≤ 5E-12 mbar l/s,
    Kleinste nachweisbare He-Schnüffelleckrate &lt; 1E-9 mbar l/s,
    Zeit bis Betriebsbereitschaft &lt; 2 Minuten,
    Mit eingebautem Testleck TL 7,
    180° Sektorfeld-Massenspektrometer,
    Ionenquelle mit 2 Yttrium beschichteten Iridium Kathoden,
    Nachweisbare Massen 2, 3 und 4,
    Einlassflansch DN 25 KF,
    Farb Display mit kapazitivem Touchscreen und intuitive
    Menuführung,
    Integrierter Webserver für Fernbedienung über lokales WLAN,
    Interner Datenspeicher und 2 USB-Anschlüsse für externe
    Datensicherung
    und Software Updates,
    Zubehör-Stecker für Fernbedienung, Schnüffelleitungen und
    Teilstromsystem,
    HDMI zum Anschluss externer Displays, LD Anschluss für
    Schnittstellenmodule,
    Ethernet-Netzwerkschnittstelle / RJ45,
    Versorgungsspannung 100 V, 50 Hz,
    ------------------------------------------------------------------------
    24 Monate Gewährleistung auf das Produkt und 36 Monate
    Gewährleistung auf die eingebaute Ionenquelle
    ------------------------------------------------------------------------
</t>
  </si>
  <si>
    <t xml:space="preserve">
1x 250001V02 PHOENIX Quadro dry
    Kleinste nachweisbare He-Leckrate ≤ 5E-12 mbar l/s,
    Kleinste nachweisbare He-Schnüffelleckrate &lt; 1E-9 mbar l/s,
    Zeit bis Betriebsbereitschaft &lt; 2 Minuten,
    Mit eingebautem Testleck TL 7,
    180° Sektorfeld-Massenspektrometer,
    Ionenquelle mit 2 Yttrium beschichteten Iridium Kathoden,
    Nachweisbare Massen 2, 3 und 4,
    Einlassflansch DN 25 KF,
    Farb Display mit kapazitivem Touchscreen und intuitive
    Menuführung,
    Integrierter Webserver für Fernbedienung über lokales WLAN,
    Interner Datenspeicher und 2 USB-Anschlüsse für externe
    Datensicherung
    und Software Updates,
    Zubehör-Stecker für Fernbedienung, Schnüffelleitungen und
    Teilstromsystem,
    HDMI zum Anschluss externer Displays, LD Anschluss für
    Schnittstellenmodule,
    Ethernet-Netzwerkschnittstelle / RJ45,
    Versorgungsspannung 100 - 240 V, 50/60 Hz,
    ------------------------------------------------------------------------
    24 Monate Gewährleistung auf das Produkt und 36 Monate
    Gewährleistung auf die eingebaute Ionenquelle
    ------------------------------------------------------------------------
</t>
  </si>
  <si>
    <t xml:space="preserve">
1x 250000V02 PHOENIX Quadro EU-Version
    Lowest detectable He leak rate ≤ 5E-12 mbar l/s,
    Lowest detectable He leak rate sniffer &lt; 1E-9 mbar l/s
    Time until readiness for operation &lt; 2 minutes,
    With integrated test leak TL 7,
    Mass spectrometer 180° magnetic sector field,
    Ion source with 2 cathodes, iridium yttria coated,
    Detectable masses 2, 3 and 4,
    Inlet port connection DN 25 KF,
    Color display with capacitive touchscreen and
    intuitive menu structure,
    Integrated web server for remote control via local wifi,
    Internal data logging and 2 USB ports for external data logging and
    software updates,
    Accessories plugs for remote control, sniffer lines and partial flow
    system,
    HDMI port for connection of external display, LD port for interface
    modules,
    Ethernet network port / RJ45,
    Powersupply 230 V, 50/60 Hz,
    ------------------------------------------------------------------------
    24 months warranty on the product and 36 months warranty on the
    built-in ion source
    ------------------------------------------------------------------------
</t>
  </si>
  <si>
    <t xml:space="preserve">
1x 251000V02 PHOENIX Quadro US-Version
    Lowest detectable He leak rate ≤ 5E-12 mbar l/s,
    Lowest detectable He leak rate sniffer &lt; 1E-9 mbar l/s
    Time until readiness for operation &lt; 2 minutes,
    With integrated test leak TL 7,
    Mass spectrometer 180° magnetic sector field,
    Ion source with 2 cathodes, iridium yttria coated,
    Detectable masses 2, 3 and 4,
    Inlet port connection DN 25 KF,
    Color display with capacitive touchscreen and
    intuitive menu structure,
    Integrated web server for remote control via local wifi,
    Internal data logging and 2 USB ports for external data logging and
    software updates,
    Accessories plugs for remote control, sniffer lines and partial flow
    system,
    HDMI port for connection of external display, LD port for interface
    modules,
    Ethernet network port / RJ45,
    Power supply 115 V, 60 Hz,
    ------------------------------------------------------------------------
    24 months warranty on the product and 36 months warranty on the
    built-in ion source
    ------------------------------------------------------------------------
</t>
  </si>
  <si>
    <t xml:space="preserve">
1x 251100V02 PHOENIX Quadro JP-Version
    Lowest detectable He leak rate ≤ 5E-12 mbar l/s,
    Lowest detectable He leak rate sniffer &lt; 1E-9 mbar l/s
    Time until readiness for operation &lt; 2 minutes,
    With integrated test leak TL 7,
    Mass spectrometer 180° magnetic sector field,
    Ion source with 2 cathodes, iridium yttria coated,
    Detectable masses 2, 3 and 4,
    Inlet port connection DN 25 KF,
    Color display with capacitive touchscreen and intuitive
    menu structure,
    Integrated web server for remote control via local wifi,
    Internal data logging and 2 USB ports for external data logging and
    software updates,
    Accessories plugs for remote control, sniffer lines and partial flow
    system,
    HDMI port for connection of external display, LD port for interface
    modules,
    Ethernet network port / RJ45,
    Powersupply 100 V, 50 Hz
    ------------------------------------------------------------------------
    24 months warranty on the product and 36 months warranty on the
    built-in ion source
    ------------------------------------------------------------------------
</t>
  </si>
  <si>
    <t xml:space="preserve">
1x 250001V02 PHOENIX Quadro dry
    Lowest detectable He leak rate ≤ 5E-12 mbar l/s,
    Lowest detectable He leak rate sniffer &lt; 1E-9 mbar l/s
    Time until readiness for operation &lt; 2 minutes,
    With integrated test leak TL 7,
    Mass spectrometer 180° magnetic sector field,
    Ion source with 2 cathodes, iridium yttria coated,
    Detectable masses 2, 3 and 4,
    Inlet port connection DN 25 KF,
    Color display with capacitive touchscreen and intuitive
    menu structure,
    Integrated web server for remote control via local wifi,
    Internal data logging and 2 USB ports for external data logging and
    software updates,
    Accessories plugs for remote control, sniffer lines and partial flow
    system,
    HDMI port for connection of external display, LD port for interface
    modules,
    Ethernet network port / RJ45,
    Power supply 100 - 240 V, 50/60 Hz,
    ------------------------------------------------------------------------
    24 months warranty on the product and 36 months warranty on the
    built-in ion source
    ------------------------------------------------------------------------
</t>
  </si>
  <si>
    <t>PHOENIX Vario CART/US/None/None</t>
  </si>
  <si>
    <t>PHOENIX Vario CART/US/None/None/WB</t>
  </si>
  <si>
    <t>PHOENIX Vario CART/EU/None/None</t>
  </si>
  <si>
    <t>PHOENIX Vario CART/EU/None/None WB</t>
  </si>
  <si>
    <t>PHOENIX Vario CART/JP/None/None</t>
  </si>
  <si>
    <t>PHOENIX Vario CART/JP/None/None WB</t>
  </si>
  <si>
    <t>PHOENIX Quadro CART US/None/None</t>
  </si>
  <si>
    <t xml:space="preserve">PHOENIX Quadro CART/US /None/None/ WB </t>
  </si>
  <si>
    <t>PHOENIX Quadro CART /EU/None/None/ WB</t>
  </si>
  <si>
    <t>PHOENIX Quadro CART /EU /None/None</t>
  </si>
  <si>
    <t>PHOENIX Quadro CART /US/None/One</t>
  </si>
  <si>
    <t>PHOENIX Quadro CART /US/ None/None/ WB</t>
  </si>
  <si>
    <t>PHOENIX Quadro CART/EU/None/None/ WB</t>
  </si>
  <si>
    <t>PHOENIX Quadro CART /JP/None/None</t>
  </si>
  <si>
    <t>PHOENIX Quadro CART/JP/None/None/ WB</t>
  </si>
  <si>
    <t>Partial Flow</t>
  </si>
  <si>
    <t>Wheels Big</t>
  </si>
  <si>
    <t>PHOENIX Quadro CART/US / D16B/ PF</t>
  </si>
  <si>
    <t>PHOENIX Quadro CART/US / D16B / PF/ WB</t>
  </si>
  <si>
    <t>PHOENIX Quadro CART/US / Neo16/ PF</t>
  </si>
  <si>
    <t>PHOENIX Quadro CART/US/ Neo16 /PF /  WB</t>
  </si>
  <si>
    <t xml:space="preserve">PHOENIX Quadro CART /EU/D25B/ PF / </t>
  </si>
  <si>
    <t>PHOENIX Quadro CART /EU/D25B / PF/  WB</t>
  </si>
  <si>
    <t xml:space="preserve">PHOENIX Quadro CART /EU/D16B / PF / </t>
  </si>
  <si>
    <t>PHOENIX Quadro CART /EU/D16B / PF/  WB</t>
  </si>
  <si>
    <t xml:space="preserve">PHOENIX Quadro CART /EU/Neo16/ PF /  </t>
  </si>
  <si>
    <t>PHOENIX Quadro CART /EU/Neo16 / PF/  WB</t>
  </si>
  <si>
    <t>PHOENIX Quadro CART /US/ ED 65/ PF /</t>
  </si>
  <si>
    <t>PHOENIX Quadro CART /US/ED 65 / PF /  WB</t>
  </si>
  <si>
    <t xml:space="preserve">PHOENIX Quadro CART /US/ED 40 PF / </t>
  </si>
  <si>
    <t xml:space="preserve">PHOENIX Quadro CART /US/ED 40 / PF /  WB </t>
  </si>
  <si>
    <t xml:space="preserve">PHOENIX Quadro CART /EU/ ED 65/PF / </t>
  </si>
  <si>
    <t>PHOENIX Quadro CART /EU / ED 65 / PF/ WB</t>
  </si>
  <si>
    <t>PHOENIX Quadro CART /EU / ED 40 / PF</t>
  </si>
  <si>
    <t>PHOENIX Quadro CART /EU/  ED 40 /PF / WB</t>
  </si>
  <si>
    <t>PHOENIX Quadro CART JP/None/None</t>
  </si>
  <si>
    <t>PHOENIX Quadro CART /EU/None/None</t>
  </si>
  <si>
    <t xml:space="preserve">PHOENIX Quadro CART /JP/ ED 65/PF / </t>
  </si>
  <si>
    <t>PHOENIX Quadro CART /JP / ED 65 / PF/ WB</t>
  </si>
  <si>
    <t>PHOENIX Quadro CART /JP / ED 40 / PF</t>
  </si>
  <si>
    <t>PHOENIX Quadro CART /JP/  ED 40 /PF / WB</t>
  </si>
  <si>
    <t xml:space="preserve">PHOENIX Quadro CART/JP /None/None/ WB </t>
  </si>
  <si>
    <t>PHOENIX Quadro CART/JP / D16B/ PF</t>
  </si>
  <si>
    <t>PHOENIX Quadro CART/JP/ D16B / PF/ WB</t>
  </si>
  <si>
    <t>PHOENIX Quadro CART/JP / Neo16/ PF</t>
  </si>
  <si>
    <t>PHOENIX Quadro CART/JP/ Neo16 /PF /  WB</t>
  </si>
  <si>
    <t xml:space="preserve">
1x 970103V SOGEVAC NEO D 16 1PH 115V US LVO700
    Zweistufige Drehschieber-Vakuumpumpe
    Nennsaugvermögen 50 Hz: &gt; = 19 m3/h
    Saugvermögen 50 Hz: &gt; = 16 m3/h
    Nennsaugvermögen 60 Hz: &gt; = 23 m3/h
    Saugvermögen 60 Hz: &gt; = 19 m3/h
    Totalenddruck ohne Gasballast: = &lt; 8x10-3 mbar,
</t>
  </si>
  <si>
    <t xml:space="preserve">
1x 970101V SOGEVAC NEO D 16 1PH 115V US LVO700
    Rotary vane vacuum pump
    Nominal speed 50 Hz: &gt; = 19 m3/h
    Pumping speed 50 Hz: &gt; = 16 m3/h
    Nominal speed 60 Hz: &gt; = 23 m3/h
    Pumping speed 60 Hz: &gt; = 19 m3/h
    Total ultimate pressure
    without gas ballast: = &lt; 8x10-3 mbar
</t>
  </si>
  <si>
    <t>Elektro US</t>
  </si>
  <si>
    <t>Baugruppe EU</t>
  </si>
  <si>
    <t>Elektro JP</t>
  </si>
  <si>
    <t>141015V10</t>
  </si>
  <si>
    <t>PHOENIX Vario CART/US/ SC15Plus/None</t>
  </si>
  <si>
    <t>PHOENIX Vario CART/US/ SC15Plus /None/ WB</t>
  </si>
  <si>
    <t>PHOENIX Vario CART/EU/ SC15Plus/None</t>
  </si>
  <si>
    <t>PHOENIX Vario CART/EU/ SC15Plus/None/ WB</t>
  </si>
  <si>
    <t>PHOENIX Vario CART/JP/ SC15Plus/None</t>
  </si>
  <si>
    <t>PHOENIX Vario CART/JP/ SC15Plus /None/ WB</t>
  </si>
  <si>
    <t xml:space="preserve">PHOENIX Quadro CART /US/SC15 Plus/ PF / </t>
  </si>
  <si>
    <t>PHOENIX Quadro CART /US/ SC15 Plus/ PF / WB</t>
  </si>
  <si>
    <t>PHOENIX Quadro CART /EU /SC15 Plus /PF/</t>
  </si>
  <si>
    <t>PHOENIX Quadro CART /EU/ SC15 Plus/PF / WB</t>
  </si>
  <si>
    <t>PHOENIX Quadro CART /JP /SC15 Plus /PF/</t>
  </si>
  <si>
    <t>PHOENIX Quadro CART /JP/ SC15 Plus/PF / WB</t>
  </si>
  <si>
    <t>SC15Plus</t>
  </si>
  <si>
    <t xml:space="preserve">
1x 141015V10 SCROLLVAC 15 plus 1-ph
    Ölfreie Scroll-Vakuumpumpe
    Saugvermögen: 14,5 m³/h
    Enddruck (geschl. Gasballast): 0,009 mbar
    Spannungsbereich:100-127/200-240 V, 50/60 Hz, 1-ph
</t>
  </si>
  <si>
    <t>Scrollvac SC15 Plus</t>
  </si>
  <si>
    <t xml:space="preserve">
1x 141015V10 SCROLLVAC 15 plus 1-ph
    Oil free Scroll Vacuum Pump
    Pumping speed: 14,5 m³/h
    Ultimate pressure (closed gas ballast): 0.009 mbar
</t>
  </si>
  <si>
    <t>SV 25 Neo</t>
  </si>
  <si>
    <t>970200V EU</t>
  </si>
  <si>
    <t>SC18 Plus</t>
  </si>
  <si>
    <t>SC15 Plus</t>
  </si>
  <si>
    <t>141018V10</t>
  </si>
  <si>
    <t>PHOENIX Vario CART/US/ SC18Plus/None</t>
  </si>
  <si>
    <t>PHOENIX Vario CART/US/ SC18Plus /None/ WB</t>
  </si>
  <si>
    <t>PHOENIX Vario CART/EU/ 25Neo/None</t>
  </si>
  <si>
    <t xml:space="preserve">PHOENIX Vario CART/EU/ 25Neo/None/ WB </t>
  </si>
  <si>
    <t>PHOENIX Vario CART/EU/ SC18Plus/None</t>
  </si>
  <si>
    <t>PHOENIX Vario CART/EU/ SC18Plus/None/ WB</t>
  </si>
  <si>
    <t xml:space="preserve">PHOENIX Quadro CART /EU/Neo25/ PF /  </t>
  </si>
  <si>
    <t>PHOENIX Quadro CART /EU/Neo25/ PF/  WB</t>
  </si>
  <si>
    <t>PHOENIX Quadro CART /EU /SC18 Plus /PF/</t>
  </si>
  <si>
    <t>PHOENIX Quadro CART /EU/ SC18 Plus/PF / WB</t>
  </si>
  <si>
    <t xml:space="preserve">PHOENIX Quadro CART /US/SC18 Plus/ PF / </t>
  </si>
  <si>
    <t>PHOENIX Quadro CART /US/ SC18 Plus/ PF / WB</t>
  </si>
  <si>
    <t>Neo25</t>
  </si>
  <si>
    <t>SC18Plus</t>
  </si>
  <si>
    <t>Sogevac SV 25 Neo (EU)</t>
  </si>
  <si>
    <t xml:space="preserve">
1x 970200V SOGEVAC NEO D 25 1PH WELT LVO700
    Zweistufige Drehschieber-Vakuumpumpe
    Nennsaugvermögen 50 Hz: &gt; = 28 m3/h
    Saugvermögen 50 Hz: &gt; = 24 m3/h
    Nennsaugvermögen 60 Hz: &gt; = 34 m3/h
    Saugvermögen 60 Hz: &gt; = 29 m3/h
    Totalenddruck ohne Gasballast: = &lt; 8x10-3 mbar,
</t>
  </si>
  <si>
    <t>Sogevac SV25 Neo EU</t>
  </si>
  <si>
    <t xml:space="preserve">
1x 970200V SOGEVAC NEO D 25 1PH WORLD LVO700
    Rotary vane vacuum pump
    Nominal speed 50 Hz: &gt; = 28 m3/h
    Pumping speed 50 Hz: &gt; = 24 m3/h
    Nominal speed 60 Hz: &gt; = 34 m3/h
    Pumping speed 60 Hz: &gt; = 29 m3/h
    Total ultimate pressure
    without gas ballast: = &lt; 8x10-3 mbar,
</t>
  </si>
  <si>
    <t xml:space="preserve">Sogevac SV 25 Neo </t>
  </si>
  <si>
    <t>Scrollvac 18 plus</t>
  </si>
  <si>
    <t>Scrollvac SC18 Plus</t>
  </si>
  <si>
    <t xml:space="preserve">
1x 141018V10 SCROLLVAC 18 plus 1-ph
    Ölfreie Scroll-Vakuumpumpe
    Saugvermögen: 20 m³/h
    Enddruck (geschl. Gasballast): 0,03 mbar
    Spannungsbereich:100-127/200-240 V, 50/60 Hz, 1-ph</t>
  </si>
  <si>
    <t xml:space="preserve">
1x 141018V10 SCROLLVAC 18 plus 1-ph
    Oil free Scroll Vacuum Pump
    Pumping speed: 20 m³/h
    Ultimate pressure (closed gas ballast): 0.03 mbar
</t>
  </si>
  <si>
    <t>Legende</t>
  </si>
  <si>
    <t>EcoDry 35</t>
  </si>
  <si>
    <t>EcoDry 25</t>
  </si>
  <si>
    <t>162035V001</t>
  </si>
  <si>
    <t>162025V001</t>
  </si>
  <si>
    <t>Weight approx.</t>
  </si>
  <si>
    <t>Power approx:</t>
  </si>
  <si>
    <t>PHOENIX Type</t>
  </si>
  <si>
    <t>Voltage</t>
  </si>
  <si>
    <t>Fore Vacuum Pump</t>
  </si>
  <si>
    <t>Wheels</t>
  </si>
  <si>
    <t>PHOENIX Vario CART/US/ ED 35/None</t>
  </si>
  <si>
    <t xml:space="preserve">PHOENIX Vario CART/US/ ED 25/None/WB </t>
  </si>
  <si>
    <t xml:space="preserve">PHOENIX Vario CART/US/ ED 35/None/WB </t>
  </si>
  <si>
    <t>PHOENIX Vario CART/US/ ED 25/None</t>
  </si>
  <si>
    <t>PHOENIX Vario CART/EU/ ED 35/None</t>
  </si>
  <si>
    <t>PHOENIX Vario CART/EU/ ED 35/None/ WB</t>
  </si>
  <si>
    <t>PHOENIX Vario CART/EU/ ED 25 /None</t>
  </si>
  <si>
    <t>PHOENIX Vario CART/EU/ ED 25/None/WB</t>
  </si>
  <si>
    <t>PHOENIX Quadro CART /US/ ED 35/ PF /</t>
  </si>
  <si>
    <t>PHOENIX Quadro CART /US/ED 35 / PF /  WB</t>
  </si>
  <si>
    <t xml:space="preserve">PHOENIX Quadro CART /US/ED 25 PF / </t>
  </si>
  <si>
    <t xml:space="preserve">PHOENIX Quadro CART /US/ED 25 / PF /  WB </t>
  </si>
  <si>
    <t>PHOENIX Quadro CART /EU / ED 35 / PF/ WB</t>
  </si>
  <si>
    <t>nicht angelegt</t>
  </si>
  <si>
    <t>PHOENIX Quadro CART /EU / ED 25 / PF</t>
  </si>
  <si>
    <t>PHOENIX Quadro CART /EU/  ED 25 /PF / WB</t>
  </si>
  <si>
    <t xml:space="preserve">PHOENIX Quadro CART /EU/ ED 35 /PF / </t>
  </si>
  <si>
    <t>ED 35</t>
  </si>
  <si>
    <t>ED 25</t>
  </si>
  <si>
    <t>Ecodry 35 Plus</t>
  </si>
  <si>
    <t xml:space="preserve">
1x 162035V001 ECODRY 35 plus 100-127/200-240V
    Multi-stage roots pump, oil free
    Integrated check-valve and silencer
    Max. pumping speed without gas ballast: 35 m³/h
    Ultimate pressure without gas ballastt: 1 x 10-2 mbar</t>
  </si>
  <si>
    <t xml:space="preserve">
1x 162025V001 ECODRY 25 plus 100-127/200-240V
    Multi-stage roots pump, oil free
    Integrated check-valve and silencer
    Max. pumping speed without gas ballast: 25 m³/h
    Ultimate pressure without gas ballastt: 1 x 10-2 mbar</t>
  </si>
  <si>
    <t>Ecodry 35</t>
  </si>
  <si>
    <t>Ecodry 25</t>
  </si>
  <si>
    <t>Please select your components in the "Input" row via the dropdown menu:</t>
  </si>
  <si>
    <t>Input:</t>
  </si>
  <si>
    <t>Components:</t>
  </si>
  <si>
    <t>Material number:</t>
  </si>
  <si>
    <t>Shorttext:</t>
  </si>
  <si>
    <t>Comment:</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</si>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</sst>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W&quot;"/>
    <numFmt numFmtId="165" formatCode="0\ &quot;kg&quot;"/>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i/>
      <sz val="11"/>
      <color rgb="FFFF0000"/>
      <name val="Calibri"/>
      <family val="2"/>
      <scheme val="minor"/>
    </font>
    <font>
      <i/>
      <sz val="11"/>
      <name val="Calibri"/>
      <family val="2"/>
      <scheme val="minor"/>
    </font>
    <font>
      <b/>
      <sz val="12"/>
      <color theme="0"/>
      <name val="Calibri"/>
      <family val="2"/>
      <scheme val="minor"/>
    </font>
    <font>
      <b/>
      <sz val="12"/>
      <color rgb="FFFF00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9BB1BA"/>
        <bgColor indexed="64"/>
      </patternFill>
    </fill>
    <fill>
      <patternFill patternType="solid">
        <fgColor rgb="FFE6E6E6"/>
        <bgColor indexed="64"/>
      </patternFill>
    </fill>
    <fill>
      <patternFill patternType="solid">
        <fgColor rgb="FFFFC000"/>
        <bgColor indexed="64"/>
      </patternFill>
    </fill>
    <fill>
      <patternFill patternType="solid">
        <fgColor theme="0" tint="-0.34998626667073579"/>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219">
    <xf numFmtId="0" fontId="0" fillId="0" borderId="0" xfId="0"/>
    <xf numFmtId="0" fontId="0" fillId="0" borderId="0" xfId="0" applyAlignment="1">
      <alignment horizontal="center"/>
    </xf>
    <xf numFmtId="0" fontId="0" fillId="0" borderId="0" xfId="0" applyFill="1" applyBorder="1"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0" fillId="0" borderId="0" xfId="0" applyFill="1"/>
    <xf numFmtId="0" fontId="0" fillId="2" borderId="0" xfId="0" applyFill="1"/>
    <xf numFmtId="0" fontId="0" fillId="2" borderId="12"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horizontal="center"/>
    </xf>
    <xf numFmtId="0" fontId="0" fillId="0" borderId="0" xfId="0" applyFill="1" applyBorder="1"/>
    <xf numFmtId="0" fontId="2" fillId="0" borderId="0" xfId="0" applyFont="1"/>
    <xf numFmtId="0" fontId="0" fillId="2" borderId="13" xfId="0" applyFill="1" applyBorder="1" applyAlignment="1">
      <alignment horizontal="left" vertical="top"/>
    </xf>
    <xf numFmtId="0" fontId="0" fillId="2" borderId="12" xfId="0" applyFill="1" applyBorder="1" applyAlignment="1">
      <alignment horizontal="left"/>
    </xf>
    <xf numFmtId="0" fontId="0" fillId="2" borderId="12" xfId="0" applyFill="1" applyBorder="1" applyAlignment="1">
      <alignment horizontal="left" vertical="center"/>
    </xf>
    <xf numFmtId="0" fontId="0" fillId="0" borderId="0" xfId="0" applyFill="1" applyAlignment="1">
      <alignment horizontal="center"/>
    </xf>
    <xf numFmtId="0" fontId="0" fillId="2" borderId="16" xfId="0" applyFill="1" applyBorder="1" applyAlignment="1">
      <alignment horizontal="center"/>
    </xf>
    <xf numFmtId="0" fontId="0" fillId="2" borderId="19" xfId="0" applyFill="1" applyBorder="1" applyAlignment="1">
      <alignment horizont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2" borderId="16" xfId="0"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0" borderId="0" xfId="0" applyFill="1" applyBorder="1" applyAlignment="1">
      <alignment horizontal="center" vertical="center"/>
    </xf>
    <xf numFmtId="0" fontId="0" fillId="2" borderId="17" xfId="0" applyFill="1" applyBorder="1" applyAlignment="1">
      <alignment horizontal="center" wrapText="1"/>
    </xf>
    <xf numFmtId="0" fontId="0" fillId="2" borderId="20" xfId="0" applyFill="1" applyBorder="1" applyAlignment="1">
      <alignment horizontal="center" vertical="center"/>
    </xf>
    <xf numFmtId="0" fontId="5" fillId="0" borderId="32" xfId="0" applyFont="1" applyBorder="1"/>
    <xf numFmtId="0" fontId="5" fillId="0" borderId="33" xfId="0" applyFont="1" applyBorder="1"/>
    <xf numFmtId="0" fontId="6" fillId="0" borderId="33" xfId="0" applyFont="1" applyBorder="1"/>
    <xf numFmtId="0" fontId="6" fillId="0" borderId="34" xfId="0" applyFont="1" applyBorder="1"/>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top"/>
    </xf>
    <xf numFmtId="0" fontId="0" fillId="0" borderId="0" xfId="0" applyFill="1" applyBorder="1" applyAlignment="1">
      <alignment horizontal="left" vertical="center" wrapText="1"/>
    </xf>
    <xf numFmtId="0" fontId="0" fillId="0" borderId="0" xfId="0" applyFill="1" applyBorder="1" applyAlignment="1">
      <alignment horizontal="left"/>
    </xf>
    <xf numFmtId="0" fontId="0" fillId="0" borderId="0" xfId="0" applyFill="1" applyBorder="1" applyAlignment="1">
      <alignment horizontal="left" vertical="top"/>
    </xf>
    <xf numFmtId="0" fontId="0" fillId="0" borderId="0" xfId="0" applyAlignment="1">
      <alignment vertical="top"/>
    </xf>
    <xf numFmtId="0" fontId="0" fillId="0" borderId="0" xfId="0" applyBorder="1" applyAlignment="1">
      <alignment horizontal="left" vertical="top"/>
    </xf>
    <xf numFmtId="0" fontId="0" fillId="0" borderId="0" xfId="0" applyBorder="1" applyAlignment="1">
      <alignment vertical="top"/>
    </xf>
    <xf numFmtId="0" fontId="0" fillId="2" borderId="5" xfId="0" applyFill="1" applyBorder="1" applyAlignment="1">
      <alignment horizontal="left"/>
    </xf>
    <xf numFmtId="0" fontId="0" fillId="0" borderId="0" xfId="0" applyBorder="1" applyAlignment="1">
      <alignment horizontal="right" vertical="top"/>
    </xf>
    <xf numFmtId="0" fontId="0" fillId="0" borderId="0" xfId="0" applyBorder="1" applyAlignment="1">
      <alignment horizontal="left" vertical="top"/>
    </xf>
    <xf numFmtId="0" fontId="0" fillId="0" borderId="0" xfId="0" applyBorder="1" applyAlignment="1">
      <alignment horizontal="left" vertical="top"/>
    </xf>
    <xf numFmtId="0" fontId="0" fillId="0" borderId="0" xfId="0" applyBorder="1" applyAlignment="1">
      <alignment vertical="top" wrapText="1"/>
    </xf>
    <xf numFmtId="0" fontId="0" fillId="0" borderId="0" xfId="0" applyBorder="1" applyAlignment="1"/>
    <xf numFmtId="0" fontId="0" fillId="0" borderId="0" xfId="0" applyBorder="1" applyAlignment="1">
      <alignment horizontal="left" vertical="top"/>
    </xf>
    <xf numFmtId="0" fontId="0" fillId="0" borderId="0" xfId="0" applyAlignment="1"/>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7" fillId="0" borderId="2" xfId="0" applyFont="1" applyBorder="1" applyAlignment="1">
      <alignment vertical="top" wrapText="1"/>
    </xf>
    <xf numFmtId="0" fontId="1" fillId="0" borderId="3" xfId="0" applyFont="1" applyBorder="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0" borderId="0" xfId="0"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1" fillId="0" borderId="9" xfId="0" applyFont="1" applyBorder="1" applyAlignment="1">
      <alignment vertical="top"/>
    </xf>
    <xf numFmtId="0" fontId="0" fillId="0" borderId="2" xfId="0" applyBorder="1" applyAlignment="1">
      <alignment vertical="top"/>
    </xf>
    <xf numFmtId="0" fontId="0" fillId="0" borderId="0" xfId="0" applyBorder="1"/>
    <xf numFmtId="0" fontId="0" fillId="4" borderId="0" xfId="0" applyFill="1"/>
    <xf numFmtId="0" fontId="0" fillId="0" borderId="42" xfId="0" applyBorder="1"/>
    <xf numFmtId="0" fontId="0" fillId="0" borderId="36" xfId="0" applyBorder="1"/>
    <xf numFmtId="0" fontId="2" fillId="0" borderId="0" xfId="0" applyFont="1" applyBorder="1"/>
    <xf numFmtId="0" fontId="0" fillId="3" borderId="0" xfId="0" applyFill="1" applyBorder="1"/>
    <xf numFmtId="0" fontId="0" fillId="0" borderId="0" xfId="0" applyFill="1" applyBorder="1" applyAlignment="1">
      <alignment horizontal="left" vertical="center"/>
    </xf>
    <xf numFmtId="0" fontId="0" fillId="0" borderId="39" xfId="0" applyBorder="1"/>
    <xf numFmtId="0" fontId="0" fillId="3" borderId="38" xfId="0" applyFill="1" applyBorder="1" applyAlignment="1">
      <alignment horizontal="left" vertical="center" wrapText="1"/>
    </xf>
    <xf numFmtId="0" fontId="0" fillId="0" borderId="38" xfId="0" applyFill="1" applyBorder="1" applyAlignment="1">
      <alignment vertical="center" wrapText="1"/>
    </xf>
    <xf numFmtId="0" fontId="0" fillId="0" borderId="40" xfId="0" applyBorder="1"/>
    <xf numFmtId="0" fontId="0" fillId="0" borderId="41" xfId="0" applyBorder="1"/>
    <xf numFmtId="0" fontId="0" fillId="3" borderId="41" xfId="0" applyFill="1" applyBorder="1"/>
    <xf numFmtId="0" fontId="0" fillId="0" borderId="0" xfId="0" applyBorder="1" applyAlignment="1">
      <alignment horizontal="left" vertical="top"/>
    </xf>
    <xf numFmtId="0" fontId="2" fillId="3" borderId="0" xfId="0" applyFont="1" applyFill="1"/>
    <xf numFmtId="0" fontId="2" fillId="5" borderId="0" xfId="0" applyFont="1" applyFill="1"/>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xf>
    <xf numFmtId="0" fontId="9" fillId="0" borderId="0" xfId="0" applyFont="1"/>
    <xf numFmtId="0" fontId="9" fillId="0" borderId="0" xfId="0" applyFont="1" applyFill="1"/>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30" xfId="0" applyFill="1" applyBorder="1" applyAlignment="1">
      <alignment horizontal="left" vertical="center"/>
    </xf>
    <xf numFmtId="0" fontId="0" fillId="2" borderId="36" xfId="0" applyFill="1" applyBorder="1" applyAlignment="1">
      <alignment horizontal="center" vertical="center"/>
    </xf>
    <xf numFmtId="0" fontId="0" fillId="2" borderId="26" xfId="0" applyFill="1" applyBorder="1" applyAlignment="1">
      <alignment horizontal="center" vertical="center"/>
    </xf>
    <xf numFmtId="0" fontId="0" fillId="2" borderId="0" xfId="0" applyFill="1" applyBorder="1" applyAlignment="1">
      <alignment horizontal="center" wrapText="1"/>
    </xf>
    <xf numFmtId="0" fontId="0" fillId="2" borderId="38" xfId="0" applyFill="1" applyBorder="1" applyAlignment="1">
      <alignment horizontal="center" vertical="center"/>
    </xf>
    <xf numFmtId="0" fontId="0" fillId="2" borderId="28" xfId="0" applyFill="1" applyBorder="1" applyAlignment="1">
      <alignment horizontal="center" vertical="center"/>
    </xf>
    <xf numFmtId="0" fontId="0" fillId="2" borderId="43" xfId="0" applyFill="1" applyBorder="1" applyAlignment="1">
      <alignment horizontal="center" vertical="center"/>
    </xf>
    <xf numFmtId="0" fontId="0" fillId="2" borderId="43" xfId="0" applyFill="1" applyBorder="1" applyAlignment="1">
      <alignment horizontal="center" wrapText="1"/>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horizontal="center" vertical="center"/>
    </xf>
    <xf numFmtId="0" fontId="0" fillId="2" borderId="8" xfId="0" applyFill="1" applyBorder="1" applyAlignment="1">
      <alignment horizontal="center" wrapText="1"/>
    </xf>
    <xf numFmtId="0" fontId="0" fillId="2" borderId="44" xfId="0" applyFill="1" applyBorder="1" applyAlignment="1">
      <alignment horizontal="center" vertical="center"/>
    </xf>
    <xf numFmtId="0" fontId="0" fillId="2" borderId="29" xfId="0" applyFill="1" applyBorder="1" applyAlignment="1">
      <alignment horizontal="center" vertical="center"/>
    </xf>
    <xf numFmtId="0" fontId="0" fillId="2" borderId="22" xfId="0" applyFill="1" applyBorder="1" applyAlignment="1">
      <alignment horizontal="center"/>
    </xf>
    <xf numFmtId="0" fontId="0" fillId="2" borderId="36" xfId="0" applyFill="1" applyBorder="1" applyAlignment="1">
      <alignment horizontal="center"/>
    </xf>
    <xf numFmtId="0" fontId="0" fillId="2" borderId="35" xfId="0" applyFill="1" applyBorder="1" applyAlignment="1">
      <alignment horizontal="center"/>
    </xf>
    <xf numFmtId="0" fontId="0" fillId="2" borderId="45" xfId="0" applyFill="1" applyBorder="1" applyAlignment="1">
      <alignment horizontal="center" vertical="center"/>
    </xf>
    <xf numFmtId="0" fontId="0" fillId="2" borderId="18" xfId="0" applyFill="1" applyBorder="1" applyAlignment="1">
      <alignment horizontal="center" wrapText="1"/>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7" fillId="0" borderId="0" xfId="0" applyFont="1"/>
    <xf numFmtId="0" fontId="0" fillId="6" borderId="0" xfId="0" applyFill="1"/>
    <xf numFmtId="0" fontId="2" fillId="7" borderId="19" xfId="0" applyFont="1" applyFill="1" applyBorder="1"/>
    <xf numFmtId="0" fontId="2" fillId="7" borderId="16" xfId="0" applyFont="1" applyFill="1" applyBorder="1"/>
    <xf numFmtId="0" fontId="2" fillId="7" borderId="21" xfId="0" applyFont="1" applyFill="1" applyBorder="1"/>
    <xf numFmtId="0" fontId="0" fillId="0" borderId="38" xfId="0" applyBorder="1"/>
    <xf numFmtId="0" fontId="0" fillId="8" borderId="0" xfId="0" applyFill="1"/>
    <xf numFmtId="0" fontId="0" fillId="2" borderId="0" xfId="0" applyFill="1" applyBorder="1" applyAlignment="1">
      <alignment horizontal="center" vertical="center"/>
    </xf>
    <xf numFmtId="0" fontId="0" fillId="2" borderId="0" xfId="0" applyFill="1" applyBorder="1" applyAlignment="1">
      <alignment horizontal="left" vertical="center"/>
    </xf>
    <xf numFmtId="0" fontId="7" fillId="0" borderId="0" xfId="0" applyFont="1" applyFill="1"/>
    <xf numFmtId="0" fontId="10" fillId="0" borderId="0" xfId="0" applyFont="1" applyFill="1"/>
    <xf numFmtId="0" fontId="10" fillId="0" borderId="0" xfId="0" applyFont="1"/>
    <xf numFmtId="0" fontId="0" fillId="10" borderId="0" xfId="0" applyFill="1"/>
    <xf numFmtId="0" fontId="7" fillId="10" borderId="0" xfId="0" applyFont="1" applyFill="1"/>
    <xf numFmtId="0" fontId="0" fillId="0" borderId="36" xfId="0" applyFill="1" applyBorder="1" applyAlignment="1">
      <alignment horizontal="left" vertical="top"/>
    </xf>
    <xf numFmtId="0" fontId="0" fillId="0" borderId="36" xfId="0" applyFill="1" applyBorder="1" applyAlignment="1">
      <alignment horizontal="left"/>
    </xf>
    <xf numFmtId="0" fontId="0" fillId="3" borderId="36" xfId="0" applyFill="1" applyBorder="1"/>
    <xf numFmtId="1" fontId="0" fillId="3" borderId="36" xfId="0" applyNumberFormat="1" applyFill="1" applyBorder="1"/>
    <xf numFmtId="0" fontId="0" fillId="0" borderId="37" xfId="0" applyBorder="1"/>
    <xf numFmtId="0" fontId="5" fillId="0" borderId="1" xfId="0" applyFont="1" applyFill="1" applyBorder="1"/>
    <xf numFmtId="0" fontId="6" fillId="0" borderId="16" xfId="0" applyFont="1" applyBorder="1"/>
    <xf numFmtId="0" fontId="6" fillId="0" borderId="21" xfId="0" applyFont="1" applyBorder="1"/>
    <xf numFmtId="0" fontId="6" fillId="6" borderId="0" xfId="0" applyFont="1" applyFill="1"/>
    <xf numFmtId="0" fontId="11" fillId="9" borderId="1" xfId="0" applyFont="1" applyFill="1" applyBorder="1"/>
    <xf numFmtId="0" fontId="12" fillId="0" borderId="1" xfId="0" applyFont="1" applyFill="1" applyBorder="1"/>
    <xf numFmtId="0" fontId="6" fillId="0" borderId="35" xfId="0" applyFont="1" applyFill="1" applyBorder="1"/>
    <xf numFmtId="165" fontId="6" fillId="0" borderId="37" xfId="0" applyNumberFormat="1" applyFont="1" applyFill="1" applyBorder="1"/>
    <xf numFmtId="0" fontId="6" fillId="0" borderId="40" xfId="0" applyFont="1" applyFill="1" applyBorder="1"/>
    <xf numFmtId="164" fontId="6" fillId="0" borderId="42" xfId="0" applyNumberFormat="1" applyFont="1" applyBorder="1" applyAlignment="1">
      <alignment vertical="center"/>
    </xf>
    <xf numFmtId="0" fontId="0" fillId="2" borderId="22" xfId="0" applyFill="1" applyBorder="1" applyAlignment="1">
      <alignment horizontal="left" vertical="center"/>
    </xf>
    <xf numFmtId="0" fontId="0" fillId="2" borderId="27" xfId="0" applyFill="1" applyBorder="1" applyAlignment="1">
      <alignment horizontal="left" vertical="center"/>
    </xf>
    <xf numFmtId="0" fontId="0" fillId="2" borderId="23" xfId="0" applyFill="1" applyBorder="1" applyAlignment="1">
      <alignment horizontal="left" vertical="center"/>
    </xf>
    <xf numFmtId="0" fontId="0" fillId="2" borderId="29" xfId="0" applyFill="1" applyBorder="1" applyAlignment="1">
      <alignment horizontal="left" vertical="center"/>
    </xf>
    <xf numFmtId="0" fontId="0" fillId="2" borderId="18" xfId="0" applyFill="1" applyBorder="1" applyAlignment="1">
      <alignment horizontal="center"/>
    </xf>
    <xf numFmtId="0" fontId="0" fillId="2" borderId="11" xfId="0" applyFill="1" applyBorder="1" applyAlignment="1">
      <alignment horizontal="center"/>
    </xf>
    <xf numFmtId="0" fontId="0" fillId="2" borderId="36" xfId="0" applyFill="1" applyBorder="1" applyAlignment="1">
      <alignment horizontal="center"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2" borderId="30" xfId="0" applyFill="1" applyBorder="1" applyAlignment="1">
      <alignment horizontal="center" vertical="center"/>
    </xf>
    <xf numFmtId="0" fontId="0" fillId="2" borderId="30" xfId="0" applyFill="1" applyBorder="1" applyAlignment="1">
      <alignment horizontal="center"/>
    </xf>
    <xf numFmtId="0" fontId="0" fillId="2" borderId="31"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0" fontId="0" fillId="2" borderId="24" xfId="0" applyFill="1" applyBorder="1" applyAlignment="1">
      <alignment horizontal="left" vertical="center"/>
    </xf>
    <xf numFmtId="0" fontId="0" fillId="2" borderId="35" xfId="0" applyFill="1" applyBorder="1" applyAlignment="1">
      <alignment horizontal="center" vertical="center"/>
    </xf>
    <xf numFmtId="0" fontId="0" fillId="2" borderId="40" xfId="0" applyFill="1" applyBorder="1" applyAlignment="1">
      <alignment horizontal="center" vertical="center"/>
    </xf>
    <xf numFmtId="0" fontId="0" fillId="2" borderId="10" xfId="0" applyFill="1" applyBorder="1" applyAlignment="1">
      <alignment horizontal="center"/>
    </xf>
    <xf numFmtId="0" fontId="0" fillId="2" borderId="26" xfId="0" applyFill="1" applyBorder="1" applyAlignment="1">
      <alignment horizontal="left" vertical="center"/>
    </xf>
    <xf numFmtId="0" fontId="0" fillId="2" borderId="23" xfId="0" applyFill="1" applyBorder="1" applyAlignment="1">
      <alignment horizontal="left" vertical="center" wrapText="1"/>
    </xf>
    <xf numFmtId="0" fontId="0" fillId="2" borderId="28" xfId="0" applyFill="1" applyBorder="1" applyAlignment="1">
      <alignment horizontal="left" vertical="center" wrapText="1"/>
    </xf>
    <xf numFmtId="0" fontId="0" fillId="2" borderId="25" xfId="0" applyFill="1" applyBorder="1" applyAlignment="1">
      <alignment horizontal="left" vertical="center" wrapText="1"/>
    </xf>
    <xf numFmtId="0" fontId="0" fillId="0" borderId="0" xfId="0" applyBorder="1" applyAlignment="1">
      <alignment horizontal="left" vertical="top" wrapText="1"/>
    </xf>
    <xf numFmtId="0" fontId="2" fillId="7" borderId="19" xfId="0" applyFont="1" applyFill="1" applyBorder="1" applyAlignment="1">
      <alignment horizontal="center"/>
    </xf>
    <xf numFmtId="0" fontId="2" fillId="7" borderId="16" xfId="0" applyFont="1" applyFill="1" applyBorder="1" applyAlignment="1">
      <alignment horizontal="center"/>
    </xf>
    <xf numFmtId="0" fontId="2" fillId="7" borderId="21" xfId="0" applyFont="1" applyFill="1" applyBorder="1" applyAlignment="1">
      <alignment horizontal="center"/>
    </xf>
    <xf numFmtId="0" fontId="5" fillId="0" borderId="20" xfId="0" applyFont="1" applyFill="1" applyBorder="1" applyAlignment="1">
      <alignment horizontal="left"/>
    </xf>
    <xf numFmtId="0" fontId="5" fillId="0" borderId="17" xfId="0" applyFont="1" applyFill="1" applyBorder="1" applyAlignment="1">
      <alignment horizontal="left"/>
    </xf>
    <xf numFmtId="0" fontId="5" fillId="0" borderId="48" xfId="0" applyFont="1" applyBorder="1" applyAlignment="1">
      <alignment horizontal="left"/>
    </xf>
    <xf numFmtId="0" fontId="5" fillId="0" borderId="34" xfId="0" applyFont="1" applyBorder="1" applyAlignment="1">
      <alignment horizontal="left"/>
    </xf>
    <xf numFmtId="0" fontId="5" fillId="0" borderId="35" xfId="0" applyFont="1" applyFill="1" applyBorder="1" applyAlignment="1">
      <alignment horizontal="left"/>
    </xf>
    <xf numFmtId="0" fontId="5" fillId="0" borderId="37" xfId="0" applyFont="1" applyFill="1" applyBorder="1" applyAlignment="1">
      <alignment horizontal="left"/>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Alignment="1">
      <alignment horizontal="center"/>
    </xf>
    <xf numFmtId="0" fontId="2" fillId="0" borderId="0" xfId="0" applyFont="1" applyAlignment="1">
      <alignment horizontal="center"/>
    </xf>
    <xf numFmtId="0" fontId="0" fillId="0" borderId="2" xfId="0" applyBorder="1" applyAlignment="1">
      <alignment horizontal="left" vertical="top"/>
    </xf>
    <xf numFmtId="0" fontId="8" fillId="0" borderId="2" xfId="0" applyFont="1" applyBorder="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0" fontId="1" fillId="0" borderId="9" xfId="0" applyFont="1"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cellXfs>
  <cellStyles count="1">
    <cellStyle name="Standard" xfId="0" builtinId="0"/>
  </cellStyles>
  <dxfs count="1">
    <dxf>
      <fill>
        <patternFill>
          <bgColor rgb="FFFF0000"/>
        </patternFill>
      </fill>
    </dxf>
  </dxfs>
  <tableStyles count="0" defaultTableStyle="TableStyleMedium2" defaultPivotStyle="PivotStyleMedium9"/>
  <colors>
    <mruColors>
      <color rgb="FF9BB1BA"/>
      <color rgb="FF54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92264</xdr:colOff>
      <xdr:row>1</xdr:row>
      <xdr:rowOff>14307</xdr:rowOff>
    </xdr:from>
    <xdr:to>
      <xdr:col>25</xdr:col>
      <xdr:colOff>9229</xdr:colOff>
      <xdr:row>18</xdr:row>
      <xdr:rowOff>112694</xdr:rowOff>
    </xdr:to>
    <xdr:sp macro="" textlink="">
      <xdr:nvSpPr>
        <xdr:cNvPr id="4" name="Rechteck 3">
          <a:extLst>
            <a:ext uri="{FF2B5EF4-FFF2-40B4-BE49-F238E27FC236}">
              <a16:creationId xmlns:a16="http://schemas.microsoft.com/office/drawing/2014/main" id="{26537B48-75B2-460C-8555-545FDF4B34E2}"/>
            </a:ext>
          </a:extLst>
        </xdr:cNvPr>
        <xdr:cNvSpPr/>
      </xdr:nvSpPr>
      <xdr:spPr>
        <a:xfrm>
          <a:off x="12541025" y="204807"/>
          <a:ext cx="8704813" cy="3452844"/>
        </a:xfrm>
        <a:prstGeom prst="rect">
          <a:avLst/>
        </a:prstGeom>
        <a:solidFill>
          <a:srgbClr val="9BB1B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6</xdr:col>
      <xdr:colOff>242558</xdr:colOff>
      <xdr:row>10</xdr:row>
      <xdr:rowOff>4082</xdr:rowOff>
    </xdr:from>
    <xdr:to>
      <xdr:col>12</xdr:col>
      <xdr:colOff>88891</xdr:colOff>
      <xdr:row>29</xdr:row>
      <xdr:rowOff>165652</xdr:rowOff>
    </xdr:to>
    <xdr:pic>
      <xdr:nvPicPr>
        <xdr:cNvPr id="2" name="Grafik 1">
          <a:extLst>
            <a:ext uri="{FF2B5EF4-FFF2-40B4-BE49-F238E27FC236}">
              <a16:creationId xmlns:a16="http://schemas.microsoft.com/office/drawing/2014/main" id="{82F3027C-4167-42B8-BE35-C0903855B7F7}"/>
            </a:ext>
          </a:extLst>
        </xdr:cNvPr>
        <xdr:cNvPicPr>
          <a:picLocks noChangeAspect="1"/>
        </xdr:cNvPicPr>
      </xdr:nvPicPr>
      <xdr:blipFill>
        <a:blip xmlns:r="http://schemas.openxmlformats.org/officeDocument/2006/relationships" r:embed="rId1"/>
        <a:stretch>
          <a:fillRect/>
        </a:stretch>
      </xdr:blipFill>
      <xdr:spPr>
        <a:xfrm>
          <a:off x="7837710" y="2000191"/>
          <a:ext cx="6265355" cy="3805918"/>
        </a:xfrm>
        <a:prstGeom prst="rect">
          <a:avLst/>
        </a:prstGeom>
        <a:ln>
          <a:solidFill>
            <a:schemeClr val="tx1"/>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50"/>
  <sheetViews>
    <sheetView topLeftCell="A64" zoomScale="85" zoomScaleNormal="85" workbookViewId="0">
      <selection activeCell="M142" sqref="M142"/>
    </sheetView>
  </sheetViews>
  <sheetFormatPr baseColWidth="10" defaultRowHeight="15" x14ac:dyDescent="0.25"/>
  <cols>
    <col min="1" max="1" width="47.85546875" bestFit="1" customWidth="1"/>
    <col min="2" max="2" width="43.28515625" bestFit="1" customWidth="1"/>
    <col min="3" max="3" width="23.85546875" bestFit="1" customWidth="1"/>
    <col min="5" max="5" width="9.85546875" bestFit="1" customWidth="1"/>
    <col min="6" max="6" width="13" customWidth="1"/>
    <col min="8" max="8" width="11.42578125" style="1"/>
    <col min="10" max="10" width="17.7109375" bestFit="1" customWidth="1"/>
    <col min="11" max="11" width="16.5703125" bestFit="1" customWidth="1"/>
    <col min="14" max="14" width="10.7109375" bestFit="1" customWidth="1"/>
    <col min="15" max="15" width="4.5703125" bestFit="1" customWidth="1"/>
    <col min="16" max="16" width="13.7109375" bestFit="1" customWidth="1"/>
    <col min="17" max="17" width="10.42578125" bestFit="1" customWidth="1"/>
    <col min="18" max="18" width="17" bestFit="1" customWidth="1"/>
    <col min="19" max="19" width="9.42578125" bestFit="1" customWidth="1"/>
    <col min="20" max="20" width="6.7109375" bestFit="1" customWidth="1"/>
    <col min="21" max="21" width="2.28515625" customWidth="1"/>
    <col min="22" max="22" width="24.42578125" bestFit="1" customWidth="1"/>
  </cols>
  <sheetData>
    <row r="1" spans="1:22" ht="15.75" thickBot="1" x14ac:dyDescent="0.3">
      <c r="A1" s="13" t="s">
        <v>27</v>
      </c>
    </row>
    <row r="2" spans="1:22" x14ac:dyDescent="0.25">
      <c r="A2" s="176" t="s">
        <v>7</v>
      </c>
      <c r="B2" s="158"/>
      <c r="C2" s="176" t="s">
        <v>13</v>
      </c>
      <c r="D2" s="157"/>
      <c r="E2" s="176" t="s">
        <v>4</v>
      </c>
      <c r="F2" s="157"/>
      <c r="G2" s="157"/>
      <c r="H2" s="158"/>
      <c r="I2" s="157" t="s">
        <v>2</v>
      </c>
      <c r="J2" s="158"/>
      <c r="K2" s="176" t="s">
        <v>17</v>
      </c>
      <c r="L2" s="158"/>
      <c r="M2" s="2"/>
    </row>
    <row r="3" spans="1:22" x14ac:dyDescent="0.25">
      <c r="A3" s="15" t="s">
        <v>8</v>
      </c>
      <c r="B3" s="14" t="s">
        <v>54</v>
      </c>
      <c r="C3" s="41" t="s">
        <v>41</v>
      </c>
      <c r="D3" s="19">
        <v>1</v>
      </c>
      <c r="E3" s="7" t="s">
        <v>6</v>
      </c>
      <c r="F3" s="18" t="s">
        <v>43</v>
      </c>
      <c r="G3" s="19">
        <v>0</v>
      </c>
      <c r="H3" s="8"/>
      <c r="I3" s="4" t="s">
        <v>12</v>
      </c>
      <c r="J3" s="8">
        <v>0</v>
      </c>
      <c r="K3" s="11" t="s">
        <v>35</v>
      </c>
      <c r="L3" s="8">
        <v>0</v>
      </c>
      <c r="M3" s="2"/>
    </row>
    <row r="4" spans="1:22" ht="45" customHeight="1" x14ac:dyDescent="0.25">
      <c r="A4" s="153" t="s">
        <v>9</v>
      </c>
      <c r="B4" s="178" t="s">
        <v>28</v>
      </c>
      <c r="C4" s="153" t="s">
        <v>40</v>
      </c>
      <c r="D4" s="174">
        <v>2</v>
      </c>
      <c r="E4" s="9" t="s">
        <v>5</v>
      </c>
      <c r="F4" s="22" t="s">
        <v>49</v>
      </c>
      <c r="G4" s="20">
        <v>1</v>
      </c>
      <c r="H4" s="10">
        <v>1</v>
      </c>
      <c r="I4" s="21" t="s">
        <v>11</v>
      </c>
      <c r="J4" s="10">
        <v>1</v>
      </c>
      <c r="K4" s="9" t="s">
        <v>36</v>
      </c>
      <c r="L4" s="10">
        <v>1</v>
      </c>
      <c r="M4" s="25"/>
    </row>
    <row r="5" spans="1:22" ht="15.75" thickBot="1" x14ac:dyDescent="0.3">
      <c r="A5" s="177"/>
      <c r="B5" s="179"/>
      <c r="C5" s="173"/>
      <c r="D5" s="175"/>
      <c r="E5" s="23" t="s">
        <v>45</v>
      </c>
      <c r="F5" s="111">
        <v>898698</v>
      </c>
      <c r="G5" s="27">
        <v>1</v>
      </c>
      <c r="H5" s="24">
        <v>2</v>
      </c>
      <c r="I5" s="159"/>
      <c r="J5" s="160"/>
      <c r="K5" s="166"/>
      <c r="L5" s="160"/>
      <c r="M5" s="25"/>
    </row>
    <row r="6" spans="1:22" ht="30" x14ac:dyDescent="0.25">
      <c r="A6" s="177"/>
      <c r="B6" s="179"/>
      <c r="C6" s="16" t="s">
        <v>42</v>
      </c>
      <c r="D6" s="20">
        <v>3</v>
      </c>
      <c r="E6" s="112" t="s">
        <v>48</v>
      </c>
      <c r="F6" s="110" t="s">
        <v>50</v>
      </c>
      <c r="G6" s="109">
        <v>2</v>
      </c>
      <c r="H6" s="102">
        <v>1</v>
      </c>
      <c r="I6" s="161"/>
      <c r="J6" s="162"/>
      <c r="K6" s="163"/>
      <c r="L6" s="162"/>
      <c r="M6" s="2"/>
    </row>
    <row r="7" spans="1:22" ht="15.75" thickBot="1" x14ac:dyDescent="0.3">
      <c r="A7" s="177"/>
      <c r="B7" s="179"/>
      <c r="C7" s="103"/>
      <c r="D7" s="104"/>
      <c r="E7" s="113" t="s">
        <v>237</v>
      </c>
      <c r="F7" s="114" t="s">
        <v>238</v>
      </c>
      <c r="G7" s="115">
        <v>2</v>
      </c>
      <c r="H7" s="116">
        <v>2</v>
      </c>
      <c r="I7" s="161"/>
      <c r="J7" s="162"/>
      <c r="K7" s="163"/>
      <c r="L7" s="162"/>
      <c r="M7" s="2"/>
    </row>
    <row r="8" spans="1:22" x14ac:dyDescent="0.25">
      <c r="A8" s="177"/>
      <c r="B8" s="179"/>
      <c r="C8" s="103"/>
      <c r="D8" s="104"/>
      <c r="E8" s="105" t="s">
        <v>239</v>
      </c>
      <c r="F8" s="106" t="s">
        <v>241</v>
      </c>
      <c r="G8" s="107">
        <v>3</v>
      </c>
      <c r="H8" s="108">
        <v>2</v>
      </c>
      <c r="I8" s="163"/>
      <c r="J8" s="162"/>
      <c r="K8" s="163"/>
      <c r="L8" s="162"/>
      <c r="M8" s="2"/>
    </row>
    <row r="9" spans="1:22" ht="15.75" thickBot="1" x14ac:dyDescent="0.3">
      <c r="A9" s="173"/>
      <c r="B9" s="180"/>
      <c r="C9" s="167"/>
      <c r="D9" s="168"/>
      <c r="E9" s="117" t="s">
        <v>240</v>
      </c>
      <c r="F9" s="118" t="s">
        <v>220</v>
      </c>
      <c r="G9" s="119">
        <v>3</v>
      </c>
      <c r="H9" s="101">
        <v>1</v>
      </c>
      <c r="I9" s="163"/>
      <c r="J9" s="162"/>
      <c r="K9" s="163"/>
      <c r="L9" s="162"/>
      <c r="M9" s="2"/>
    </row>
    <row r="10" spans="1:22" ht="45" x14ac:dyDescent="0.25">
      <c r="A10" s="153" t="s">
        <v>10</v>
      </c>
      <c r="B10" s="155" t="s">
        <v>23</v>
      </c>
      <c r="C10" s="169"/>
      <c r="D10" s="170"/>
      <c r="E10" s="120" t="s">
        <v>16</v>
      </c>
      <c r="F10" s="121" t="s">
        <v>44</v>
      </c>
      <c r="G10" s="122">
        <v>4</v>
      </c>
      <c r="H10" s="123">
        <v>1</v>
      </c>
      <c r="I10" s="163"/>
      <c r="J10" s="162"/>
      <c r="K10" s="163"/>
      <c r="L10" s="162"/>
      <c r="M10" s="2"/>
    </row>
    <row r="11" spans="1:22" ht="45.75" thickBot="1" x14ac:dyDescent="0.3">
      <c r="A11" s="154"/>
      <c r="B11" s="156"/>
      <c r="C11" s="171"/>
      <c r="D11" s="172"/>
      <c r="E11" s="23" t="s">
        <v>46</v>
      </c>
      <c r="F11" s="26" t="s">
        <v>47</v>
      </c>
      <c r="G11" s="27">
        <v>4</v>
      </c>
      <c r="H11" s="24">
        <v>2</v>
      </c>
      <c r="I11" s="164"/>
      <c r="J11" s="165"/>
      <c r="K11" s="164"/>
      <c r="L11" s="165"/>
      <c r="M11" s="2"/>
    </row>
    <row r="12" spans="1:22" x14ac:dyDescent="0.25">
      <c r="A12" s="132"/>
      <c r="B12" s="132"/>
      <c r="C12" s="4"/>
      <c r="D12" s="4"/>
      <c r="E12" s="131" t="s">
        <v>266</v>
      </c>
      <c r="F12" s="106" t="s">
        <v>268</v>
      </c>
      <c r="G12" s="131">
        <v>4</v>
      </c>
      <c r="H12" s="131">
        <v>3</v>
      </c>
      <c r="I12" s="131"/>
      <c r="J12" s="131"/>
      <c r="K12" s="131"/>
      <c r="L12" s="131"/>
      <c r="M12" s="2"/>
    </row>
    <row r="13" spans="1:22" x14ac:dyDescent="0.25">
      <c r="A13" s="132"/>
      <c r="B13" s="132"/>
      <c r="C13" s="4"/>
      <c r="D13" s="4"/>
      <c r="E13" s="131" t="s">
        <v>267</v>
      </c>
      <c r="F13" s="106" t="s">
        <v>269</v>
      </c>
      <c r="G13" s="131">
        <v>4</v>
      </c>
      <c r="H13" s="131">
        <v>4</v>
      </c>
      <c r="I13" s="131"/>
      <c r="J13" s="131"/>
      <c r="K13" s="131"/>
      <c r="L13" s="131"/>
      <c r="M13" s="2"/>
    </row>
    <row r="14" spans="1:22" x14ac:dyDescent="0.25">
      <c r="A14" s="132"/>
      <c r="B14" s="132"/>
      <c r="C14" s="4"/>
      <c r="D14" s="4"/>
      <c r="E14" s="131"/>
      <c r="F14" s="106"/>
      <c r="G14" s="131"/>
      <c r="H14" s="131"/>
      <c r="I14" s="131"/>
      <c r="J14" s="131"/>
      <c r="K14" s="131"/>
      <c r="L14" s="131"/>
      <c r="M14" s="2"/>
    </row>
    <row r="15" spans="1:22" x14ac:dyDescent="0.25">
      <c r="A15" s="12"/>
      <c r="B15" s="2"/>
      <c r="C15" s="2"/>
      <c r="D15" s="2"/>
      <c r="E15" s="2"/>
      <c r="F15" s="2"/>
      <c r="G15" s="2"/>
      <c r="H15" s="2"/>
      <c r="I15" s="2"/>
      <c r="J15" s="2"/>
      <c r="K15" s="2"/>
      <c r="N15" s="13" t="s">
        <v>24</v>
      </c>
    </row>
    <row r="16" spans="1:22" x14ac:dyDescent="0.25">
      <c r="A16" s="13" t="s">
        <v>29</v>
      </c>
      <c r="C16" s="5"/>
      <c r="D16" s="5"/>
      <c r="E16" s="5"/>
      <c r="F16" s="5"/>
      <c r="G16" s="5"/>
      <c r="H16" s="17"/>
      <c r="I16" s="5"/>
      <c r="J16" s="5"/>
      <c r="K16" s="5"/>
      <c r="L16" s="5"/>
      <c r="M16" s="5"/>
      <c r="N16" s="5" t="s">
        <v>7</v>
      </c>
      <c r="O16" t="s">
        <v>1</v>
      </c>
      <c r="P16" t="s">
        <v>25</v>
      </c>
      <c r="Q16" t="s">
        <v>4</v>
      </c>
      <c r="R16" t="s">
        <v>51</v>
      </c>
      <c r="S16" t="s">
        <v>2</v>
      </c>
      <c r="T16" t="s">
        <v>26</v>
      </c>
      <c r="V16" t="s">
        <v>59</v>
      </c>
    </row>
    <row r="17" spans="1:24" x14ac:dyDescent="0.25">
      <c r="A17" t="s">
        <v>169</v>
      </c>
      <c r="B17" s="3">
        <v>250002</v>
      </c>
      <c r="C17" s="6"/>
      <c r="D17" s="4">
        <v>1</v>
      </c>
      <c r="E17" s="6"/>
      <c r="F17" s="4"/>
      <c r="G17" s="4">
        <v>0</v>
      </c>
      <c r="H17" s="3">
        <v>0</v>
      </c>
      <c r="I17" s="4"/>
      <c r="J17" s="4">
        <v>0</v>
      </c>
      <c r="K17" s="4"/>
      <c r="L17" s="4">
        <v>0</v>
      </c>
      <c r="M17" s="5"/>
      <c r="N17" s="5">
        <f t="shared" ref="N17:N28" si="0">B17</f>
        <v>250002</v>
      </c>
      <c r="O17" t="s">
        <v>18</v>
      </c>
      <c r="P17">
        <f t="shared" ref="P17:P28" si="1">D17</f>
        <v>1</v>
      </c>
      <c r="Q17">
        <f>G17</f>
        <v>0</v>
      </c>
      <c r="S17">
        <f>J17</f>
        <v>0</v>
      </c>
      <c r="T17">
        <f>L17</f>
        <v>0</v>
      </c>
      <c r="V17" t="str">
        <f>CONCATENATE(N17,O17,P17,Q17,R17,S17,T17)</f>
        <v>250002C1000</v>
      </c>
      <c r="X17" s="5"/>
    </row>
    <row r="18" spans="1:24" x14ac:dyDescent="0.25">
      <c r="A18" t="s">
        <v>170</v>
      </c>
      <c r="B18" s="3">
        <v>250002</v>
      </c>
      <c r="C18" s="6"/>
      <c r="D18" s="4">
        <v>1</v>
      </c>
      <c r="E18" s="6"/>
      <c r="F18" s="4"/>
      <c r="G18" s="4">
        <v>0</v>
      </c>
      <c r="H18" s="3">
        <v>0</v>
      </c>
      <c r="I18" s="4"/>
      <c r="J18" s="4">
        <v>0</v>
      </c>
      <c r="K18" s="4"/>
      <c r="L18" s="4">
        <v>1</v>
      </c>
      <c r="M18" s="5"/>
      <c r="N18" s="5">
        <f t="shared" si="0"/>
        <v>250002</v>
      </c>
      <c r="O18" t="s">
        <v>18</v>
      </c>
      <c r="P18">
        <f t="shared" si="1"/>
        <v>1</v>
      </c>
      <c r="Q18">
        <f t="shared" ref="Q18:Q87" si="2">G18</f>
        <v>0</v>
      </c>
      <c r="S18">
        <f t="shared" ref="S18:S100" si="3">J18</f>
        <v>0</v>
      </c>
      <c r="T18">
        <f t="shared" ref="T18:T100" si="4">L18</f>
        <v>1</v>
      </c>
      <c r="V18" t="str">
        <f t="shared" ref="V18:V87" si="5">CONCATENATE(N18,O18,P18,Q18,R18,S18,T18)</f>
        <v>250002C1001</v>
      </c>
      <c r="X18" s="5"/>
    </row>
    <row r="19" spans="1:24" x14ac:dyDescent="0.25">
      <c r="A19" t="s">
        <v>129</v>
      </c>
      <c r="B19" s="3">
        <v>250002</v>
      </c>
      <c r="C19" s="6"/>
      <c r="D19" s="4">
        <v>1</v>
      </c>
      <c r="E19" s="6"/>
      <c r="F19" s="4"/>
      <c r="G19" s="4">
        <v>1</v>
      </c>
      <c r="H19" s="3">
        <v>2</v>
      </c>
      <c r="I19" s="4"/>
      <c r="J19" s="4">
        <v>0</v>
      </c>
      <c r="K19" s="4"/>
      <c r="L19" s="4">
        <v>0</v>
      </c>
      <c r="M19" s="5"/>
      <c r="N19" s="5">
        <f t="shared" ref="N19:N20" si="6">B19</f>
        <v>250002</v>
      </c>
      <c r="O19" t="s">
        <v>18</v>
      </c>
      <c r="P19">
        <f t="shared" ref="P19:P20" si="7">D19</f>
        <v>1</v>
      </c>
      <c r="Q19">
        <f t="shared" si="2"/>
        <v>1</v>
      </c>
      <c r="R19">
        <f t="shared" ref="R19:R84" si="8">H19</f>
        <v>2</v>
      </c>
      <c r="S19">
        <f t="shared" ref="S19:S20" si="9">J19</f>
        <v>0</v>
      </c>
      <c r="T19">
        <f t="shared" ref="T19:T20" si="10">L19</f>
        <v>0</v>
      </c>
      <c r="V19" t="str">
        <f t="shared" si="5"/>
        <v>250002C11200</v>
      </c>
      <c r="X19" s="5"/>
    </row>
    <row r="20" spans="1:24" x14ac:dyDescent="0.25">
      <c r="A20" t="s">
        <v>130</v>
      </c>
      <c r="B20" s="3">
        <v>250002</v>
      </c>
      <c r="C20" s="6"/>
      <c r="D20" s="4">
        <v>1</v>
      </c>
      <c r="E20" s="6"/>
      <c r="F20" s="4"/>
      <c r="G20" s="4">
        <v>1</v>
      </c>
      <c r="H20" s="3">
        <v>2</v>
      </c>
      <c r="I20" s="4"/>
      <c r="J20" s="4">
        <v>0</v>
      </c>
      <c r="K20" s="4"/>
      <c r="L20" s="4">
        <v>1</v>
      </c>
      <c r="M20" s="5"/>
      <c r="N20" s="5">
        <f t="shared" si="6"/>
        <v>250002</v>
      </c>
      <c r="O20" t="s">
        <v>18</v>
      </c>
      <c r="P20">
        <f t="shared" si="7"/>
        <v>1</v>
      </c>
      <c r="Q20">
        <f t="shared" si="2"/>
        <v>1</v>
      </c>
      <c r="R20">
        <f t="shared" si="8"/>
        <v>2</v>
      </c>
      <c r="S20">
        <f t="shared" si="9"/>
        <v>0</v>
      </c>
      <c r="T20">
        <f t="shared" si="10"/>
        <v>1</v>
      </c>
      <c r="V20" t="str">
        <f t="shared" si="5"/>
        <v>250002C11201</v>
      </c>
      <c r="X20" s="5"/>
    </row>
    <row r="21" spans="1:24" x14ac:dyDescent="0.25">
      <c r="A21" t="s">
        <v>131</v>
      </c>
      <c r="B21" s="3">
        <v>250002</v>
      </c>
      <c r="C21" s="6"/>
      <c r="D21" s="4">
        <v>1</v>
      </c>
      <c r="E21" s="6"/>
      <c r="F21" s="4"/>
      <c r="G21" s="4">
        <v>2</v>
      </c>
      <c r="H21" s="3">
        <v>1</v>
      </c>
      <c r="I21" s="4"/>
      <c r="J21" s="4">
        <v>0</v>
      </c>
      <c r="K21" s="4"/>
      <c r="L21" s="4">
        <v>0</v>
      </c>
      <c r="M21" s="5"/>
      <c r="N21" s="5">
        <f>B21</f>
        <v>250002</v>
      </c>
      <c r="O21" t="s">
        <v>18</v>
      </c>
      <c r="P21">
        <f>D21</f>
        <v>1</v>
      </c>
      <c r="Q21">
        <f t="shared" si="2"/>
        <v>2</v>
      </c>
      <c r="R21">
        <f>H21</f>
        <v>1</v>
      </c>
      <c r="S21">
        <f>J21</f>
        <v>0</v>
      </c>
      <c r="T21">
        <f>L21</f>
        <v>0</v>
      </c>
      <c r="V21" t="str">
        <f t="shared" si="5"/>
        <v>250002C12100</v>
      </c>
      <c r="X21" s="5"/>
    </row>
    <row r="22" spans="1:24" x14ac:dyDescent="0.25">
      <c r="A22" t="s">
        <v>132</v>
      </c>
      <c r="B22" s="3">
        <v>250002</v>
      </c>
      <c r="C22" s="6"/>
      <c r="D22" s="4">
        <v>1</v>
      </c>
      <c r="E22" s="6"/>
      <c r="F22" s="4"/>
      <c r="G22" s="4">
        <v>2</v>
      </c>
      <c r="H22" s="3">
        <v>1</v>
      </c>
      <c r="I22" s="4"/>
      <c r="J22" s="4">
        <v>0</v>
      </c>
      <c r="K22" s="4"/>
      <c r="L22" s="4">
        <v>1</v>
      </c>
      <c r="M22" s="5"/>
      <c r="N22" s="5">
        <f>B22</f>
        <v>250002</v>
      </c>
      <c r="O22" t="s">
        <v>18</v>
      </c>
      <c r="P22">
        <f>D22</f>
        <v>1</v>
      </c>
      <c r="Q22">
        <f t="shared" si="2"/>
        <v>2</v>
      </c>
      <c r="R22">
        <f>H22</f>
        <v>1</v>
      </c>
      <c r="S22">
        <f>J22</f>
        <v>0</v>
      </c>
      <c r="T22">
        <f>L22</f>
        <v>1</v>
      </c>
      <c r="V22" t="str">
        <f t="shared" si="5"/>
        <v>250002C12101</v>
      </c>
      <c r="X22" s="5"/>
    </row>
    <row r="23" spans="1:24" x14ac:dyDescent="0.25">
      <c r="A23" s="130" t="s">
        <v>242</v>
      </c>
      <c r="B23" s="3">
        <v>250002</v>
      </c>
      <c r="C23" s="6"/>
      <c r="D23" s="4">
        <v>1</v>
      </c>
      <c r="E23" s="6"/>
      <c r="F23" s="4"/>
      <c r="G23" s="4">
        <v>3</v>
      </c>
      <c r="H23" s="3">
        <v>2</v>
      </c>
      <c r="I23" s="4"/>
      <c r="J23" s="4">
        <v>0</v>
      </c>
      <c r="K23" s="4"/>
      <c r="L23" s="4">
        <v>0</v>
      </c>
      <c r="M23" s="5"/>
      <c r="N23" s="5">
        <f t="shared" ref="N23:N24" si="11">B23</f>
        <v>250002</v>
      </c>
      <c r="O23" t="s">
        <v>18</v>
      </c>
      <c r="P23">
        <f t="shared" ref="P23:P24" si="12">D23</f>
        <v>1</v>
      </c>
      <c r="Q23">
        <f t="shared" ref="Q23:Q24" si="13">G23</f>
        <v>3</v>
      </c>
      <c r="R23">
        <f t="shared" ref="R23:R24" si="14">H23</f>
        <v>2</v>
      </c>
      <c r="S23">
        <f t="shared" ref="S23:S24" si="15">J23</f>
        <v>0</v>
      </c>
      <c r="T23">
        <f t="shared" ref="T23:T24" si="16">L23</f>
        <v>0</v>
      </c>
      <c r="V23" t="str">
        <f t="shared" ref="V23:V24" si="17">CONCATENATE(N23,O23,P23,Q23,R23,S23,T23)</f>
        <v>250002C13200</v>
      </c>
      <c r="X23" s="5"/>
    </row>
    <row r="24" spans="1:24" x14ac:dyDescent="0.25">
      <c r="A24" s="130" t="s">
        <v>243</v>
      </c>
      <c r="B24" s="3">
        <v>250002</v>
      </c>
      <c r="C24" s="6"/>
      <c r="D24" s="4">
        <v>1</v>
      </c>
      <c r="E24" s="6"/>
      <c r="F24" s="4"/>
      <c r="G24" s="4">
        <v>3</v>
      </c>
      <c r="H24" s="3">
        <v>2</v>
      </c>
      <c r="I24" s="4"/>
      <c r="J24" s="4">
        <v>0</v>
      </c>
      <c r="K24" s="4"/>
      <c r="L24" s="4">
        <v>1</v>
      </c>
      <c r="M24" s="5"/>
      <c r="N24" s="5">
        <f t="shared" si="11"/>
        <v>250002</v>
      </c>
      <c r="O24" t="s">
        <v>18</v>
      </c>
      <c r="P24">
        <f t="shared" si="12"/>
        <v>1</v>
      </c>
      <c r="Q24">
        <f t="shared" si="13"/>
        <v>3</v>
      </c>
      <c r="R24">
        <f t="shared" si="14"/>
        <v>2</v>
      </c>
      <c r="S24">
        <f t="shared" si="15"/>
        <v>0</v>
      </c>
      <c r="T24">
        <f t="shared" si="16"/>
        <v>1</v>
      </c>
      <c r="V24" t="str">
        <f t="shared" si="17"/>
        <v>250002C13201</v>
      </c>
      <c r="X24" s="5"/>
    </row>
    <row r="25" spans="1:24" s="5" customFormat="1" x14ac:dyDescent="0.25">
      <c r="A25" s="5" t="s">
        <v>221</v>
      </c>
      <c r="B25" s="3">
        <v>250002</v>
      </c>
      <c r="C25" s="3"/>
      <c r="D25" s="3">
        <v>1</v>
      </c>
      <c r="E25" s="3"/>
      <c r="F25" s="3"/>
      <c r="G25" s="3">
        <v>3</v>
      </c>
      <c r="H25" s="3">
        <v>1</v>
      </c>
      <c r="I25" s="3"/>
      <c r="J25" s="3">
        <v>0</v>
      </c>
      <c r="K25" s="3"/>
      <c r="L25" s="3">
        <v>0</v>
      </c>
      <c r="N25" s="5">
        <f t="shared" si="0"/>
        <v>250002</v>
      </c>
      <c r="O25" s="5" t="s">
        <v>18</v>
      </c>
      <c r="P25" s="5">
        <f t="shared" si="1"/>
        <v>1</v>
      </c>
      <c r="Q25" s="5">
        <f t="shared" si="2"/>
        <v>3</v>
      </c>
      <c r="R25" s="5">
        <f t="shared" si="8"/>
        <v>1</v>
      </c>
      <c r="S25" s="5">
        <f t="shared" si="3"/>
        <v>0</v>
      </c>
      <c r="T25" s="5">
        <f t="shared" si="4"/>
        <v>0</v>
      </c>
      <c r="V25" s="5" t="str">
        <f t="shared" si="5"/>
        <v>250002C13100</v>
      </c>
    </row>
    <row r="26" spans="1:24" s="5" customFormat="1" x14ac:dyDescent="0.25">
      <c r="A26" s="5" t="s">
        <v>222</v>
      </c>
      <c r="B26" s="3">
        <v>250002</v>
      </c>
      <c r="C26" s="3"/>
      <c r="D26" s="3">
        <v>1</v>
      </c>
      <c r="E26" s="3"/>
      <c r="F26" s="3"/>
      <c r="G26" s="3">
        <v>3</v>
      </c>
      <c r="H26" s="3">
        <v>1</v>
      </c>
      <c r="I26" s="3"/>
      <c r="J26" s="3">
        <v>0</v>
      </c>
      <c r="K26" s="3"/>
      <c r="L26" s="3">
        <v>1</v>
      </c>
      <c r="N26" s="5">
        <f t="shared" si="0"/>
        <v>250002</v>
      </c>
      <c r="O26" s="5" t="s">
        <v>18</v>
      </c>
      <c r="P26" s="5">
        <f t="shared" si="1"/>
        <v>1</v>
      </c>
      <c r="Q26" s="5">
        <f t="shared" si="2"/>
        <v>3</v>
      </c>
      <c r="R26" s="5">
        <f t="shared" si="8"/>
        <v>1</v>
      </c>
      <c r="S26" s="5">
        <f t="shared" si="3"/>
        <v>0</v>
      </c>
      <c r="T26" s="5">
        <f t="shared" si="4"/>
        <v>1</v>
      </c>
      <c r="V26" s="5" t="str">
        <f t="shared" si="5"/>
        <v>250002C13101</v>
      </c>
    </row>
    <row r="27" spans="1:24" x14ac:dyDescent="0.25">
      <c r="A27" t="s">
        <v>133</v>
      </c>
      <c r="B27" s="3">
        <v>250002</v>
      </c>
      <c r="C27" s="6"/>
      <c r="D27" s="4">
        <v>1</v>
      </c>
      <c r="E27" s="6"/>
      <c r="F27" s="4"/>
      <c r="G27" s="4">
        <v>4</v>
      </c>
      <c r="H27" s="3">
        <v>1</v>
      </c>
      <c r="I27" s="4"/>
      <c r="J27" s="4">
        <v>0</v>
      </c>
      <c r="K27" s="4"/>
      <c r="L27" s="4">
        <v>0</v>
      </c>
      <c r="M27" s="5"/>
      <c r="N27" s="5">
        <f t="shared" si="0"/>
        <v>250002</v>
      </c>
      <c r="O27" t="s">
        <v>18</v>
      </c>
      <c r="P27">
        <f t="shared" si="1"/>
        <v>1</v>
      </c>
      <c r="Q27">
        <f t="shared" si="2"/>
        <v>4</v>
      </c>
      <c r="R27">
        <f t="shared" si="8"/>
        <v>1</v>
      </c>
      <c r="S27">
        <f t="shared" si="3"/>
        <v>0</v>
      </c>
      <c r="T27">
        <f t="shared" si="4"/>
        <v>0</v>
      </c>
      <c r="V27" t="str">
        <f t="shared" si="5"/>
        <v>250002C14100</v>
      </c>
      <c r="X27" s="5"/>
    </row>
    <row r="28" spans="1:24" x14ac:dyDescent="0.25">
      <c r="A28" t="s">
        <v>134</v>
      </c>
      <c r="B28" s="3">
        <v>250002</v>
      </c>
      <c r="C28" s="6"/>
      <c r="D28" s="4">
        <v>1</v>
      </c>
      <c r="E28" s="6"/>
      <c r="F28" s="4"/>
      <c r="G28" s="4">
        <v>4</v>
      </c>
      <c r="H28" s="3">
        <v>1</v>
      </c>
      <c r="I28" s="4"/>
      <c r="J28" s="4">
        <v>0</v>
      </c>
      <c r="K28" s="4"/>
      <c r="L28" s="4">
        <v>1</v>
      </c>
      <c r="M28" s="5"/>
      <c r="N28" s="5">
        <f t="shared" si="0"/>
        <v>250002</v>
      </c>
      <c r="O28" t="s">
        <v>18</v>
      </c>
      <c r="P28">
        <f t="shared" si="1"/>
        <v>1</v>
      </c>
      <c r="Q28">
        <f t="shared" si="2"/>
        <v>4</v>
      </c>
      <c r="R28">
        <f t="shared" si="8"/>
        <v>1</v>
      </c>
      <c r="S28">
        <f t="shared" si="3"/>
        <v>0</v>
      </c>
      <c r="T28">
        <f t="shared" si="4"/>
        <v>1</v>
      </c>
      <c r="V28" t="str">
        <f t="shared" si="5"/>
        <v>250002C14101</v>
      </c>
      <c r="X28" s="5"/>
    </row>
    <row r="29" spans="1:24" x14ac:dyDescent="0.25">
      <c r="A29" t="s">
        <v>135</v>
      </c>
      <c r="B29" s="3">
        <v>250002</v>
      </c>
      <c r="C29" s="6"/>
      <c r="D29" s="4">
        <v>1</v>
      </c>
      <c r="E29" s="6"/>
      <c r="F29" s="4"/>
      <c r="G29" s="4">
        <v>4</v>
      </c>
      <c r="H29" s="3">
        <v>2</v>
      </c>
      <c r="I29" s="4"/>
      <c r="J29" s="4">
        <v>0</v>
      </c>
      <c r="K29" s="4"/>
      <c r="L29" s="4">
        <v>0</v>
      </c>
      <c r="M29" s="5"/>
      <c r="N29" s="5">
        <f t="shared" ref="N29:N34" si="18">B29</f>
        <v>250002</v>
      </c>
      <c r="O29" t="s">
        <v>18</v>
      </c>
      <c r="P29">
        <f t="shared" ref="P29:P34" si="19">D29</f>
        <v>1</v>
      </c>
      <c r="Q29">
        <f t="shared" si="2"/>
        <v>4</v>
      </c>
      <c r="R29">
        <f t="shared" si="8"/>
        <v>2</v>
      </c>
      <c r="S29">
        <f t="shared" ref="S29:S34" si="20">J29</f>
        <v>0</v>
      </c>
      <c r="T29">
        <f t="shared" ref="T29:T34" si="21">L29</f>
        <v>0</v>
      </c>
      <c r="V29" t="str">
        <f t="shared" si="5"/>
        <v>250002C14200</v>
      </c>
      <c r="X29" s="5"/>
    </row>
    <row r="30" spans="1:24" x14ac:dyDescent="0.25">
      <c r="A30" t="s">
        <v>136</v>
      </c>
      <c r="B30" s="3">
        <v>250002</v>
      </c>
      <c r="C30" s="6"/>
      <c r="D30" s="4">
        <v>1</v>
      </c>
      <c r="E30" s="6"/>
      <c r="F30" s="4"/>
      <c r="G30" s="4">
        <v>4</v>
      </c>
      <c r="H30" s="3">
        <v>2</v>
      </c>
      <c r="I30" s="4"/>
      <c r="J30" s="4">
        <v>0</v>
      </c>
      <c r="K30" s="4"/>
      <c r="L30" s="4">
        <v>1</v>
      </c>
      <c r="M30" s="5"/>
      <c r="N30" s="5">
        <f t="shared" si="18"/>
        <v>250002</v>
      </c>
      <c r="O30" t="s">
        <v>18</v>
      </c>
      <c r="P30">
        <f t="shared" si="19"/>
        <v>1</v>
      </c>
      <c r="Q30">
        <f t="shared" si="2"/>
        <v>4</v>
      </c>
      <c r="R30">
        <f t="shared" si="8"/>
        <v>2</v>
      </c>
      <c r="S30">
        <f t="shared" si="20"/>
        <v>0</v>
      </c>
      <c r="T30">
        <f t="shared" si="21"/>
        <v>1</v>
      </c>
      <c r="V30" t="str">
        <f t="shared" si="5"/>
        <v>250002C14201</v>
      </c>
      <c r="X30" s="5"/>
    </row>
    <row r="31" spans="1:24" x14ac:dyDescent="0.25">
      <c r="A31" s="136" t="s">
        <v>276</v>
      </c>
      <c r="B31" s="3">
        <v>250002</v>
      </c>
      <c r="C31" s="6"/>
      <c r="D31" s="4">
        <v>1</v>
      </c>
      <c r="E31" s="6"/>
      <c r="F31" s="4"/>
      <c r="G31" s="4">
        <v>4</v>
      </c>
      <c r="H31" s="3">
        <v>3</v>
      </c>
      <c r="I31" s="4"/>
      <c r="J31" s="4">
        <v>0</v>
      </c>
      <c r="K31" s="4"/>
      <c r="L31" s="4">
        <v>0</v>
      </c>
      <c r="M31" s="5"/>
      <c r="N31" s="5">
        <f t="shared" si="18"/>
        <v>250002</v>
      </c>
      <c r="O31" t="s">
        <v>18</v>
      </c>
      <c r="P31">
        <f t="shared" si="19"/>
        <v>1</v>
      </c>
      <c r="Q31">
        <f t="shared" si="2"/>
        <v>4</v>
      </c>
      <c r="R31">
        <f t="shared" si="8"/>
        <v>3</v>
      </c>
      <c r="S31">
        <f t="shared" si="20"/>
        <v>0</v>
      </c>
      <c r="T31">
        <f t="shared" si="21"/>
        <v>0</v>
      </c>
      <c r="V31" t="str">
        <f t="shared" si="5"/>
        <v>250002C14300</v>
      </c>
      <c r="X31" s="5"/>
    </row>
    <row r="32" spans="1:24" x14ac:dyDescent="0.25">
      <c r="A32" s="136" t="s">
        <v>278</v>
      </c>
      <c r="B32" s="3">
        <v>250002</v>
      </c>
      <c r="C32" s="6"/>
      <c r="D32" s="4">
        <v>1</v>
      </c>
      <c r="E32" s="6"/>
      <c r="F32" s="4"/>
      <c r="G32" s="4">
        <v>4</v>
      </c>
      <c r="H32" s="3">
        <v>3</v>
      </c>
      <c r="I32" s="4"/>
      <c r="J32" s="4">
        <v>0</v>
      </c>
      <c r="K32" s="4"/>
      <c r="L32" s="4">
        <v>1</v>
      </c>
      <c r="M32" s="5"/>
      <c r="N32" s="5">
        <f t="shared" si="18"/>
        <v>250002</v>
      </c>
      <c r="O32" t="s">
        <v>18</v>
      </c>
      <c r="P32">
        <f t="shared" si="19"/>
        <v>1</v>
      </c>
      <c r="Q32">
        <f t="shared" si="2"/>
        <v>4</v>
      </c>
      <c r="R32">
        <f t="shared" si="8"/>
        <v>3</v>
      </c>
      <c r="S32">
        <f t="shared" si="20"/>
        <v>0</v>
      </c>
      <c r="T32">
        <f t="shared" si="21"/>
        <v>1</v>
      </c>
      <c r="V32" t="str">
        <f t="shared" si="5"/>
        <v>250002C14301</v>
      </c>
      <c r="X32" s="5"/>
    </row>
    <row r="33" spans="1:24" x14ac:dyDescent="0.25">
      <c r="A33" s="136" t="s">
        <v>279</v>
      </c>
      <c r="B33" s="3">
        <v>250002</v>
      </c>
      <c r="C33" s="6"/>
      <c r="D33" s="4">
        <v>1</v>
      </c>
      <c r="E33" s="6"/>
      <c r="F33" s="4"/>
      <c r="G33" s="4">
        <v>4</v>
      </c>
      <c r="H33" s="3">
        <v>4</v>
      </c>
      <c r="I33" s="4"/>
      <c r="J33" s="4">
        <v>0</v>
      </c>
      <c r="K33" s="4"/>
      <c r="L33" s="4">
        <v>0</v>
      </c>
      <c r="M33" s="5"/>
      <c r="N33" s="5">
        <f t="shared" si="18"/>
        <v>250002</v>
      </c>
      <c r="O33" t="s">
        <v>18</v>
      </c>
      <c r="P33">
        <f t="shared" si="19"/>
        <v>1</v>
      </c>
      <c r="Q33">
        <f t="shared" si="2"/>
        <v>4</v>
      </c>
      <c r="R33">
        <f t="shared" si="8"/>
        <v>4</v>
      </c>
      <c r="S33">
        <f t="shared" si="20"/>
        <v>0</v>
      </c>
      <c r="T33">
        <f t="shared" si="21"/>
        <v>0</v>
      </c>
      <c r="V33" t="str">
        <f t="shared" si="5"/>
        <v>250002C14400</v>
      </c>
      <c r="X33" s="5"/>
    </row>
    <row r="34" spans="1:24" x14ac:dyDescent="0.25">
      <c r="A34" s="136" t="s">
        <v>277</v>
      </c>
      <c r="B34" s="3">
        <v>250002</v>
      </c>
      <c r="C34" s="6"/>
      <c r="D34" s="4">
        <v>1</v>
      </c>
      <c r="E34" s="6"/>
      <c r="F34" s="4"/>
      <c r="G34" s="4">
        <v>4</v>
      </c>
      <c r="H34" s="3">
        <v>4</v>
      </c>
      <c r="I34" s="4"/>
      <c r="J34" s="4">
        <v>0</v>
      </c>
      <c r="K34" s="4"/>
      <c r="L34" s="4">
        <v>1</v>
      </c>
      <c r="M34" s="5"/>
      <c r="N34" s="5">
        <f t="shared" si="18"/>
        <v>250002</v>
      </c>
      <c r="O34" t="s">
        <v>18</v>
      </c>
      <c r="P34">
        <f t="shared" si="19"/>
        <v>1</v>
      </c>
      <c r="Q34">
        <f t="shared" si="2"/>
        <v>4</v>
      </c>
      <c r="R34">
        <f t="shared" si="8"/>
        <v>4</v>
      </c>
      <c r="S34">
        <f t="shared" si="20"/>
        <v>0</v>
      </c>
      <c r="T34">
        <f t="shared" si="21"/>
        <v>1</v>
      </c>
      <c r="V34" t="str">
        <f t="shared" si="5"/>
        <v>250002C14401</v>
      </c>
      <c r="X34" s="5"/>
    </row>
    <row r="35" spans="1:24" x14ac:dyDescent="0.25">
      <c r="H35"/>
      <c r="M35" s="5"/>
      <c r="N35" s="5"/>
      <c r="X35" s="5"/>
    </row>
    <row r="36" spans="1:24" x14ac:dyDescent="0.25">
      <c r="B36" s="17"/>
      <c r="C36" s="5"/>
      <c r="D36" s="2"/>
      <c r="E36" s="5"/>
      <c r="F36" s="2"/>
      <c r="G36" s="2"/>
      <c r="H36" s="17"/>
      <c r="I36" s="2"/>
      <c r="J36" s="2"/>
      <c r="K36" s="2"/>
      <c r="L36" s="2"/>
      <c r="M36" s="5"/>
      <c r="N36" s="5"/>
      <c r="Q36">
        <f t="shared" si="2"/>
        <v>0</v>
      </c>
      <c r="V36" t="str">
        <f t="shared" si="5"/>
        <v>0</v>
      </c>
    </row>
    <row r="37" spans="1:24" x14ac:dyDescent="0.25">
      <c r="A37" s="88" t="s">
        <v>30</v>
      </c>
      <c r="B37" s="17"/>
      <c r="C37" s="5"/>
      <c r="D37" s="2"/>
      <c r="E37" s="5"/>
      <c r="F37" s="2"/>
      <c r="G37" s="2"/>
      <c r="H37" s="17"/>
      <c r="I37" s="2"/>
      <c r="J37" s="2"/>
      <c r="K37" s="2"/>
      <c r="L37" s="2"/>
      <c r="M37" s="5"/>
      <c r="N37" s="5"/>
      <c r="Q37">
        <f t="shared" si="2"/>
        <v>0</v>
      </c>
      <c r="V37" t="str">
        <f t="shared" si="5"/>
        <v>0</v>
      </c>
    </row>
    <row r="38" spans="1:24" x14ac:dyDescent="0.25">
      <c r="A38" t="s">
        <v>171</v>
      </c>
      <c r="B38" s="3">
        <v>250002</v>
      </c>
      <c r="C38" s="6"/>
      <c r="D38" s="4">
        <v>2</v>
      </c>
      <c r="E38" s="6"/>
      <c r="F38" s="4"/>
      <c r="G38" s="4">
        <v>0</v>
      </c>
      <c r="H38" s="3">
        <v>0</v>
      </c>
      <c r="I38" s="4"/>
      <c r="J38" s="4">
        <v>0</v>
      </c>
      <c r="K38" s="4"/>
      <c r="L38" s="4">
        <v>0</v>
      </c>
      <c r="M38" s="5"/>
      <c r="N38" s="5">
        <f t="shared" ref="N38:N53" si="22">B38</f>
        <v>250002</v>
      </c>
      <c r="O38" t="s">
        <v>18</v>
      </c>
      <c r="P38">
        <f t="shared" ref="P38:P53" si="23">D38</f>
        <v>2</v>
      </c>
      <c r="Q38">
        <f t="shared" si="2"/>
        <v>0</v>
      </c>
      <c r="S38">
        <f t="shared" si="3"/>
        <v>0</v>
      </c>
      <c r="T38">
        <f t="shared" si="4"/>
        <v>0</v>
      </c>
      <c r="V38" t="str">
        <f t="shared" si="5"/>
        <v>250002C2000</v>
      </c>
      <c r="X38" s="5"/>
    </row>
    <row r="39" spans="1:24" x14ac:dyDescent="0.25">
      <c r="A39" t="s">
        <v>172</v>
      </c>
      <c r="B39" s="3">
        <v>250002</v>
      </c>
      <c r="C39" s="6"/>
      <c r="D39" s="4">
        <v>2</v>
      </c>
      <c r="E39" s="6"/>
      <c r="F39" s="4"/>
      <c r="G39" s="4">
        <v>0</v>
      </c>
      <c r="H39" s="3">
        <v>0</v>
      </c>
      <c r="I39" s="4"/>
      <c r="J39" s="4">
        <v>0</v>
      </c>
      <c r="K39" s="4"/>
      <c r="L39" s="4">
        <v>1</v>
      </c>
      <c r="M39" s="5"/>
      <c r="N39" s="5">
        <f t="shared" si="22"/>
        <v>250002</v>
      </c>
      <c r="O39" t="s">
        <v>18</v>
      </c>
      <c r="P39">
        <f t="shared" si="23"/>
        <v>2</v>
      </c>
      <c r="Q39">
        <f t="shared" si="2"/>
        <v>0</v>
      </c>
      <c r="S39">
        <f t="shared" si="3"/>
        <v>0</v>
      </c>
      <c r="T39">
        <f t="shared" si="4"/>
        <v>1</v>
      </c>
      <c r="V39" t="str">
        <f t="shared" si="5"/>
        <v>250002C2001</v>
      </c>
      <c r="X39" s="5"/>
    </row>
    <row r="40" spans="1:24" x14ac:dyDescent="0.25">
      <c r="A40" t="s">
        <v>137</v>
      </c>
      <c r="B40" s="3">
        <v>250002</v>
      </c>
      <c r="C40" s="6"/>
      <c r="D40" s="4">
        <v>2</v>
      </c>
      <c r="E40" s="6"/>
      <c r="F40" s="4"/>
      <c r="G40" s="4">
        <v>1</v>
      </c>
      <c r="H40" s="3">
        <v>1</v>
      </c>
      <c r="I40" s="4"/>
      <c r="J40" s="4">
        <v>0</v>
      </c>
      <c r="K40" s="4"/>
      <c r="L40" s="4">
        <v>0</v>
      </c>
      <c r="M40" s="5"/>
      <c r="N40" s="5">
        <f t="shared" si="22"/>
        <v>250002</v>
      </c>
      <c r="O40" t="s">
        <v>18</v>
      </c>
      <c r="P40">
        <f t="shared" si="23"/>
        <v>2</v>
      </c>
      <c r="Q40">
        <f t="shared" si="2"/>
        <v>1</v>
      </c>
      <c r="R40">
        <f t="shared" si="8"/>
        <v>1</v>
      </c>
      <c r="S40">
        <f t="shared" si="3"/>
        <v>0</v>
      </c>
      <c r="T40">
        <f t="shared" si="4"/>
        <v>0</v>
      </c>
      <c r="V40" t="str">
        <f t="shared" si="5"/>
        <v>250002C21100</v>
      </c>
      <c r="X40" s="5"/>
    </row>
    <row r="41" spans="1:24" x14ac:dyDescent="0.25">
      <c r="A41" t="s">
        <v>138</v>
      </c>
      <c r="B41" s="3">
        <v>250002</v>
      </c>
      <c r="C41" s="6"/>
      <c r="D41" s="4">
        <v>2</v>
      </c>
      <c r="E41" s="6"/>
      <c r="F41" s="4"/>
      <c r="G41" s="4">
        <v>1</v>
      </c>
      <c r="H41" s="3">
        <v>1</v>
      </c>
      <c r="I41" s="4"/>
      <c r="J41" s="4">
        <v>0</v>
      </c>
      <c r="K41" s="4"/>
      <c r="L41" s="4">
        <v>1</v>
      </c>
      <c r="M41" s="5"/>
      <c r="N41" s="5">
        <f t="shared" si="22"/>
        <v>250002</v>
      </c>
      <c r="O41" t="s">
        <v>18</v>
      </c>
      <c r="P41">
        <f t="shared" si="23"/>
        <v>2</v>
      </c>
      <c r="Q41">
        <f t="shared" si="2"/>
        <v>1</v>
      </c>
      <c r="R41">
        <f t="shared" si="8"/>
        <v>1</v>
      </c>
      <c r="S41">
        <f t="shared" si="3"/>
        <v>0</v>
      </c>
      <c r="T41">
        <f t="shared" si="4"/>
        <v>1</v>
      </c>
      <c r="V41" t="str">
        <f t="shared" si="5"/>
        <v>250002C21101</v>
      </c>
      <c r="X41" s="5"/>
    </row>
    <row r="42" spans="1:24" x14ac:dyDescent="0.25">
      <c r="A42" t="s">
        <v>139</v>
      </c>
      <c r="B42" s="3">
        <v>250002</v>
      </c>
      <c r="C42" s="6"/>
      <c r="D42" s="4">
        <v>2</v>
      </c>
      <c r="E42" s="6"/>
      <c r="F42" s="4"/>
      <c r="G42" s="4">
        <v>1</v>
      </c>
      <c r="H42" s="3">
        <v>2</v>
      </c>
      <c r="I42" s="4"/>
      <c r="J42" s="4">
        <v>0</v>
      </c>
      <c r="K42" s="4"/>
      <c r="L42" s="4">
        <v>0</v>
      </c>
      <c r="M42" s="5"/>
      <c r="N42" s="5">
        <f t="shared" ref="N42:N45" si="24">B42</f>
        <v>250002</v>
      </c>
      <c r="O42" t="s">
        <v>18</v>
      </c>
      <c r="P42">
        <f t="shared" ref="P42:P45" si="25">D42</f>
        <v>2</v>
      </c>
      <c r="Q42">
        <f t="shared" si="2"/>
        <v>1</v>
      </c>
      <c r="R42">
        <f t="shared" si="8"/>
        <v>2</v>
      </c>
      <c r="S42">
        <f t="shared" ref="S42:S45" si="26">J42</f>
        <v>0</v>
      </c>
      <c r="T42">
        <f t="shared" ref="T42:T45" si="27">L42</f>
        <v>0</v>
      </c>
      <c r="V42" t="str">
        <f t="shared" si="5"/>
        <v>250002C21200</v>
      </c>
      <c r="X42" s="5"/>
    </row>
    <row r="43" spans="1:24" x14ac:dyDescent="0.25">
      <c r="A43" t="s">
        <v>140</v>
      </c>
      <c r="B43" s="3">
        <v>250002</v>
      </c>
      <c r="C43" s="6"/>
      <c r="D43" s="4">
        <v>2</v>
      </c>
      <c r="E43" s="6"/>
      <c r="F43" s="4"/>
      <c r="G43" s="4">
        <v>1</v>
      </c>
      <c r="H43" s="3">
        <v>2</v>
      </c>
      <c r="I43" s="4"/>
      <c r="J43" s="4">
        <v>0</v>
      </c>
      <c r="K43" s="4"/>
      <c r="L43" s="4">
        <v>1</v>
      </c>
      <c r="M43" s="5"/>
      <c r="N43" s="5">
        <f t="shared" si="24"/>
        <v>250002</v>
      </c>
      <c r="O43" t="s">
        <v>18</v>
      </c>
      <c r="P43">
        <f t="shared" si="25"/>
        <v>2</v>
      </c>
      <c r="Q43">
        <f t="shared" si="2"/>
        <v>1</v>
      </c>
      <c r="R43">
        <f t="shared" si="8"/>
        <v>2</v>
      </c>
      <c r="S43">
        <f t="shared" si="26"/>
        <v>0</v>
      </c>
      <c r="T43">
        <f t="shared" si="27"/>
        <v>1</v>
      </c>
      <c r="V43" t="str">
        <f t="shared" si="5"/>
        <v>250002C21201</v>
      </c>
      <c r="X43" s="5"/>
    </row>
    <row r="44" spans="1:24" x14ac:dyDescent="0.25">
      <c r="A44" s="130" t="s">
        <v>244</v>
      </c>
      <c r="B44" s="3">
        <v>250002</v>
      </c>
      <c r="C44" s="6"/>
      <c r="D44" s="4">
        <v>2</v>
      </c>
      <c r="E44" s="6"/>
      <c r="F44" s="4"/>
      <c r="G44" s="4">
        <v>2</v>
      </c>
      <c r="H44" s="3">
        <v>2</v>
      </c>
      <c r="I44" s="4"/>
      <c r="J44" s="4">
        <v>0</v>
      </c>
      <c r="K44" s="4"/>
      <c r="L44" s="4">
        <v>0</v>
      </c>
      <c r="M44" s="5"/>
      <c r="N44" s="5">
        <f t="shared" si="24"/>
        <v>250002</v>
      </c>
      <c r="O44" t="s">
        <v>18</v>
      </c>
      <c r="P44">
        <f t="shared" si="25"/>
        <v>2</v>
      </c>
      <c r="Q44">
        <f t="shared" si="2"/>
        <v>2</v>
      </c>
      <c r="R44">
        <f t="shared" si="8"/>
        <v>2</v>
      </c>
      <c r="S44">
        <f t="shared" si="26"/>
        <v>0</v>
      </c>
      <c r="T44">
        <f t="shared" si="27"/>
        <v>0</v>
      </c>
      <c r="V44" t="str">
        <f t="shared" si="5"/>
        <v>250002C22200</v>
      </c>
      <c r="X44" s="5"/>
    </row>
    <row r="45" spans="1:24" x14ac:dyDescent="0.25">
      <c r="A45" s="130" t="s">
        <v>245</v>
      </c>
      <c r="B45" s="3">
        <v>250002</v>
      </c>
      <c r="C45" s="6"/>
      <c r="D45" s="4">
        <v>2</v>
      </c>
      <c r="E45" s="6"/>
      <c r="F45" s="4"/>
      <c r="G45" s="4">
        <v>2</v>
      </c>
      <c r="H45" s="3">
        <v>2</v>
      </c>
      <c r="I45" s="4"/>
      <c r="J45" s="4">
        <v>0</v>
      </c>
      <c r="K45" s="4"/>
      <c r="L45" s="4">
        <v>1</v>
      </c>
      <c r="M45" s="5"/>
      <c r="N45" s="5">
        <f t="shared" si="24"/>
        <v>250002</v>
      </c>
      <c r="O45" t="s">
        <v>18</v>
      </c>
      <c r="P45">
        <f t="shared" si="25"/>
        <v>2</v>
      </c>
      <c r="Q45">
        <f t="shared" si="2"/>
        <v>2</v>
      </c>
      <c r="R45">
        <f t="shared" si="8"/>
        <v>2</v>
      </c>
      <c r="S45">
        <f t="shared" si="26"/>
        <v>0</v>
      </c>
      <c r="T45">
        <f t="shared" si="27"/>
        <v>1</v>
      </c>
      <c r="V45" t="str">
        <f t="shared" si="5"/>
        <v>250002C22201</v>
      </c>
      <c r="X45" s="5"/>
    </row>
    <row r="46" spans="1:24" x14ac:dyDescent="0.25">
      <c r="A46" t="s">
        <v>141</v>
      </c>
      <c r="B46" s="3">
        <v>250002</v>
      </c>
      <c r="C46" s="6"/>
      <c r="D46" s="4">
        <v>2</v>
      </c>
      <c r="E46" s="6"/>
      <c r="F46" s="4"/>
      <c r="G46" s="4">
        <v>2</v>
      </c>
      <c r="H46" s="3">
        <v>1</v>
      </c>
      <c r="I46" s="4"/>
      <c r="J46" s="4">
        <v>0</v>
      </c>
      <c r="K46" s="4"/>
      <c r="L46" s="4">
        <v>0</v>
      </c>
      <c r="M46" s="5"/>
      <c r="N46" s="5">
        <f>B46</f>
        <v>250002</v>
      </c>
      <c r="O46" t="s">
        <v>18</v>
      </c>
      <c r="P46">
        <f>D46</f>
        <v>2</v>
      </c>
      <c r="Q46">
        <f t="shared" si="2"/>
        <v>2</v>
      </c>
      <c r="R46">
        <f>H46</f>
        <v>1</v>
      </c>
      <c r="S46">
        <f>J46</f>
        <v>0</v>
      </c>
      <c r="T46">
        <f>L46</f>
        <v>0</v>
      </c>
      <c r="V46" t="str">
        <f t="shared" si="5"/>
        <v>250002C22100</v>
      </c>
      <c r="X46" s="5"/>
    </row>
    <row r="47" spans="1:24" x14ac:dyDescent="0.25">
      <c r="A47" t="s">
        <v>142</v>
      </c>
      <c r="B47" s="3">
        <v>250002</v>
      </c>
      <c r="C47" s="6"/>
      <c r="D47" s="4">
        <v>2</v>
      </c>
      <c r="E47" s="6"/>
      <c r="F47" s="4"/>
      <c r="G47" s="4">
        <v>2</v>
      </c>
      <c r="H47" s="3">
        <v>1</v>
      </c>
      <c r="I47" s="4"/>
      <c r="J47" s="4">
        <v>0</v>
      </c>
      <c r="K47" s="4"/>
      <c r="L47" s="4">
        <v>1</v>
      </c>
      <c r="M47" s="5"/>
      <c r="N47" s="5">
        <f>B47</f>
        <v>250002</v>
      </c>
      <c r="O47" t="s">
        <v>18</v>
      </c>
      <c r="P47">
        <f>D47</f>
        <v>2</v>
      </c>
      <c r="Q47">
        <f t="shared" si="2"/>
        <v>2</v>
      </c>
      <c r="R47">
        <f>H47</f>
        <v>1</v>
      </c>
      <c r="S47">
        <f>J47</f>
        <v>0</v>
      </c>
      <c r="T47">
        <f>L47</f>
        <v>1</v>
      </c>
      <c r="V47" t="str">
        <f t="shared" si="5"/>
        <v>250002C22101</v>
      </c>
      <c r="X47" s="5"/>
    </row>
    <row r="48" spans="1:24" x14ac:dyDescent="0.25">
      <c r="A48" s="130" t="s">
        <v>246</v>
      </c>
      <c r="B48" s="3">
        <v>250002</v>
      </c>
      <c r="C48" s="6"/>
      <c r="D48" s="4">
        <v>2</v>
      </c>
      <c r="E48" s="6"/>
      <c r="F48" s="4"/>
      <c r="G48" s="4">
        <v>3</v>
      </c>
      <c r="H48" s="3">
        <v>2</v>
      </c>
      <c r="I48" s="4"/>
      <c r="J48" s="4">
        <v>0</v>
      </c>
      <c r="K48" s="4"/>
      <c r="L48" s="4">
        <v>0</v>
      </c>
      <c r="M48" s="5"/>
      <c r="N48" s="5">
        <f t="shared" ref="N48:N49" si="28">B48</f>
        <v>250002</v>
      </c>
      <c r="O48" t="s">
        <v>18</v>
      </c>
      <c r="P48">
        <f>D48</f>
        <v>2</v>
      </c>
      <c r="Q48">
        <f t="shared" si="2"/>
        <v>3</v>
      </c>
      <c r="R48">
        <f>H48</f>
        <v>2</v>
      </c>
      <c r="S48">
        <f>J48</f>
        <v>0</v>
      </c>
      <c r="T48">
        <f>L48</f>
        <v>0</v>
      </c>
      <c r="V48" t="str">
        <f t="shared" si="5"/>
        <v>250002C23200</v>
      </c>
      <c r="X48" s="5"/>
    </row>
    <row r="49" spans="1:24" x14ac:dyDescent="0.25">
      <c r="A49" s="130" t="s">
        <v>247</v>
      </c>
      <c r="B49" s="3">
        <v>250002</v>
      </c>
      <c r="C49" s="6"/>
      <c r="D49" s="4">
        <v>2</v>
      </c>
      <c r="E49" s="6"/>
      <c r="F49" s="4"/>
      <c r="G49" s="4">
        <v>3</v>
      </c>
      <c r="H49" s="3">
        <v>2</v>
      </c>
      <c r="I49" s="4"/>
      <c r="J49" s="4">
        <v>0</v>
      </c>
      <c r="K49" s="4"/>
      <c r="L49" s="4">
        <v>1</v>
      </c>
      <c r="M49" s="5"/>
      <c r="N49" s="5">
        <f t="shared" si="28"/>
        <v>250002</v>
      </c>
      <c r="O49" t="s">
        <v>18</v>
      </c>
      <c r="P49">
        <f>D49</f>
        <v>2</v>
      </c>
      <c r="Q49">
        <f t="shared" si="2"/>
        <v>3</v>
      </c>
      <c r="R49">
        <f>H49</f>
        <v>2</v>
      </c>
      <c r="S49">
        <f>J49</f>
        <v>0</v>
      </c>
      <c r="T49">
        <f>L49</f>
        <v>1</v>
      </c>
      <c r="V49" t="str">
        <f t="shared" si="5"/>
        <v>250002C23201</v>
      </c>
      <c r="X49" s="5"/>
    </row>
    <row r="50" spans="1:24" s="5" customFormat="1" x14ac:dyDescent="0.25">
      <c r="A50" s="5" t="s">
        <v>223</v>
      </c>
      <c r="B50" s="3">
        <v>250002</v>
      </c>
      <c r="C50" s="3"/>
      <c r="D50" s="3">
        <v>2</v>
      </c>
      <c r="E50" s="3"/>
      <c r="F50" s="3"/>
      <c r="G50" s="3">
        <v>3</v>
      </c>
      <c r="H50" s="3">
        <v>1</v>
      </c>
      <c r="I50" s="3"/>
      <c r="J50" s="3">
        <v>0</v>
      </c>
      <c r="K50" s="3"/>
      <c r="L50" s="3">
        <v>0</v>
      </c>
      <c r="N50" s="5">
        <f t="shared" si="22"/>
        <v>250002</v>
      </c>
      <c r="O50" t="s">
        <v>18</v>
      </c>
      <c r="P50" s="5">
        <f t="shared" si="23"/>
        <v>2</v>
      </c>
      <c r="Q50" s="5">
        <f t="shared" si="2"/>
        <v>3</v>
      </c>
      <c r="R50" s="5">
        <f t="shared" si="8"/>
        <v>1</v>
      </c>
      <c r="S50" s="5">
        <f t="shared" si="3"/>
        <v>0</v>
      </c>
      <c r="T50" s="5">
        <f t="shared" si="4"/>
        <v>0</v>
      </c>
      <c r="V50" s="5" t="str">
        <f t="shared" si="5"/>
        <v>250002C23100</v>
      </c>
    </row>
    <row r="51" spans="1:24" s="5" customFormat="1" x14ac:dyDescent="0.25">
      <c r="A51" s="5" t="s">
        <v>224</v>
      </c>
      <c r="B51" s="3">
        <v>250002</v>
      </c>
      <c r="C51" s="3"/>
      <c r="D51" s="3">
        <v>2</v>
      </c>
      <c r="E51" s="3"/>
      <c r="F51" s="3"/>
      <c r="G51" s="3">
        <v>3</v>
      </c>
      <c r="H51" s="3">
        <v>1</v>
      </c>
      <c r="I51" s="3"/>
      <c r="J51" s="3">
        <v>0</v>
      </c>
      <c r="K51" s="3"/>
      <c r="L51" s="3">
        <v>1</v>
      </c>
      <c r="N51" s="5">
        <f t="shared" si="22"/>
        <v>250002</v>
      </c>
      <c r="O51" s="5" t="s">
        <v>18</v>
      </c>
      <c r="P51" s="5">
        <f t="shared" si="23"/>
        <v>2</v>
      </c>
      <c r="Q51" s="5">
        <f t="shared" si="2"/>
        <v>3</v>
      </c>
      <c r="R51" s="5">
        <f t="shared" si="8"/>
        <v>1</v>
      </c>
      <c r="S51" s="5">
        <f t="shared" si="3"/>
        <v>0</v>
      </c>
      <c r="T51" s="5">
        <f t="shared" si="4"/>
        <v>1</v>
      </c>
      <c r="V51" s="5" t="str">
        <f t="shared" si="5"/>
        <v>250002C23101</v>
      </c>
    </row>
    <row r="52" spans="1:24" x14ac:dyDescent="0.25">
      <c r="A52" t="s">
        <v>143</v>
      </c>
      <c r="B52" s="3">
        <v>250002</v>
      </c>
      <c r="C52" s="6"/>
      <c r="D52" s="4">
        <v>2</v>
      </c>
      <c r="E52" s="6"/>
      <c r="F52" s="4"/>
      <c r="G52" s="4">
        <v>4</v>
      </c>
      <c r="H52" s="3">
        <v>1</v>
      </c>
      <c r="I52" s="4"/>
      <c r="J52" s="4">
        <v>0</v>
      </c>
      <c r="K52" s="4"/>
      <c r="L52" s="4">
        <v>0</v>
      </c>
      <c r="M52" s="5"/>
      <c r="N52" s="5">
        <f t="shared" si="22"/>
        <v>250002</v>
      </c>
      <c r="O52" t="s">
        <v>18</v>
      </c>
      <c r="P52">
        <f t="shared" si="23"/>
        <v>2</v>
      </c>
      <c r="Q52">
        <f t="shared" si="2"/>
        <v>4</v>
      </c>
      <c r="R52">
        <f t="shared" si="8"/>
        <v>1</v>
      </c>
      <c r="S52">
        <f t="shared" si="3"/>
        <v>0</v>
      </c>
      <c r="T52">
        <f t="shared" si="4"/>
        <v>0</v>
      </c>
      <c r="V52" t="str">
        <f t="shared" si="5"/>
        <v>250002C24100</v>
      </c>
      <c r="X52" s="5"/>
    </row>
    <row r="53" spans="1:24" x14ac:dyDescent="0.25">
      <c r="A53" t="s">
        <v>144</v>
      </c>
      <c r="B53" s="3">
        <v>250002</v>
      </c>
      <c r="C53" s="6"/>
      <c r="D53" s="4">
        <v>2</v>
      </c>
      <c r="E53" s="6"/>
      <c r="F53" s="4"/>
      <c r="G53" s="4">
        <v>4</v>
      </c>
      <c r="H53" s="3">
        <v>1</v>
      </c>
      <c r="I53" s="4"/>
      <c r="J53" s="4">
        <v>0</v>
      </c>
      <c r="K53" s="4"/>
      <c r="L53" s="4">
        <v>1</v>
      </c>
      <c r="M53" s="5"/>
      <c r="N53" s="5">
        <f t="shared" si="22"/>
        <v>250002</v>
      </c>
      <c r="O53" t="s">
        <v>18</v>
      </c>
      <c r="P53">
        <f t="shared" si="23"/>
        <v>2</v>
      </c>
      <c r="Q53">
        <f t="shared" si="2"/>
        <v>4</v>
      </c>
      <c r="R53">
        <f t="shared" si="8"/>
        <v>1</v>
      </c>
      <c r="S53">
        <f t="shared" si="3"/>
        <v>0</v>
      </c>
      <c r="T53">
        <f t="shared" si="4"/>
        <v>1</v>
      </c>
      <c r="V53" t="str">
        <f t="shared" si="5"/>
        <v>250002C24101</v>
      </c>
      <c r="X53" s="5"/>
    </row>
    <row r="54" spans="1:24" x14ac:dyDescent="0.25">
      <c r="A54" t="s">
        <v>145</v>
      </c>
      <c r="B54" s="3">
        <v>250002</v>
      </c>
      <c r="C54" s="6"/>
      <c r="D54" s="4">
        <v>2</v>
      </c>
      <c r="E54" s="6"/>
      <c r="F54" s="4"/>
      <c r="G54" s="4">
        <v>4</v>
      </c>
      <c r="H54" s="3">
        <v>2</v>
      </c>
      <c r="I54" s="4"/>
      <c r="J54" s="4">
        <v>0</v>
      </c>
      <c r="K54" s="4"/>
      <c r="L54" s="4">
        <v>0</v>
      </c>
      <c r="M54" s="5"/>
      <c r="N54" s="5">
        <f t="shared" ref="N54:N59" si="29">B54</f>
        <v>250002</v>
      </c>
      <c r="O54" t="s">
        <v>18</v>
      </c>
      <c r="P54">
        <f t="shared" ref="P54:P59" si="30">D54</f>
        <v>2</v>
      </c>
      <c r="Q54">
        <f t="shared" si="2"/>
        <v>4</v>
      </c>
      <c r="R54">
        <f t="shared" si="8"/>
        <v>2</v>
      </c>
      <c r="S54">
        <f t="shared" ref="S54:S59" si="31">J54</f>
        <v>0</v>
      </c>
      <c r="T54">
        <f t="shared" ref="T54:T59" si="32">L54</f>
        <v>0</v>
      </c>
      <c r="V54" t="str">
        <f t="shared" si="5"/>
        <v>250002C24200</v>
      </c>
      <c r="X54" s="5"/>
    </row>
    <row r="55" spans="1:24" x14ac:dyDescent="0.25">
      <c r="A55" t="s">
        <v>146</v>
      </c>
      <c r="B55" s="3">
        <v>250002</v>
      </c>
      <c r="C55" s="6"/>
      <c r="D55" s="4">
        <v>2</v>
      </c>
      <c r="E55" s="6"/>
      <c r="F55" s="4"/>
      <c r="G55" s="4">
        <v>4</v>
      </c>
      <c r="H55" s="3">
        <v>2</v>
      </c>
      <c r="I55" s="4"/>
      <c r="J55" s="4">
        <v>0</v>
      </c>
      <c r="K55" s="4"/>
      <c r="L55" s="4">
        <v>1</v>
      </c>
      <c r="M55" s="5"/>
      <c r="N55" s="5">
        <f t="shared" si="29"/>
        <v>250002</v>
      </c>
      <c r="O55" t="s">
        <v>18</v>
      </c>
      <c r="P55">
        <f t="shared" si="30"/>
        <v>2</v>
      </c>
      <c r="Q55">
        <f t="shared" si="2"/>
        <v>4</v>
      </c>
      <c r="R55">
        <f t="shared" si="8"/>
        <v>2</v>
      </c>
      <c r="S55">
        <f t="shared" si="31"/>
        <v>0</v>
      </c>
      <c r="T55">
        <f t="shared" si="32"/>
        <v>1</v>
      </c>
      <c r="V55" t="str">
        <f t="shared" si="5"/>
        <v>250002C24201</v>
      </c>
      <c r="X55" s="5"/>
    </row>
    <row r="56" spans="1:24" x14ac:dyDescent="0.25">
      <c r="A56" s="136" t="s">
        <v>280</v>
      </c>
      <c r="B56" s="3">
        <v>250002</v>
      </c>
      <c r="C56" s="6"/>
      <c r="D56" s="4">
        <v>2</v>
      </c>
      <c r="E56" s="3"/>
      <c r="F56" s="3"/>
      <c r="G56" s="3">
        <v>4</v>
      </c>
      <c r="H56" s="3">
        <v>3</v>
      </c>
      <c r="I56" s="3"/>
      <c r="J56" s="3">
        <v>0</v>
      </c>
      <c r="K56" s="3"/>
      <c r="L56" s="4">
        <v>0</v>
      </c>
      <c r="M56" s="5"/>
      <c r="N56" s="5">
        <f t="shared" si="29"/>
        <v>250002</v>
      </c>
      <c r="O56" t="s">
        <v>18</v>
      </c>
      <c r="P56">
        <f t="shared" si="30"/>
        <v>2</v>
      </c>
      <c r="Q56">
        <f t="shared" si="2"/>
        <v>4</v>
      </c>
      <c r="R56">
        <f t="shared" si="8"/>
        <v>3</v>
      </c>
      <c r="S56">
        <f t="shared" si="31"/>
        <v>0</v>
      </c>
      <c r="T56">
        <f t="shared" si="32"/>
        <v>0</v>
      </c>
      <c r="V56" t="str">
        <f t="shared" si="5"/>
        <v>250002C24300</v>
      </c>
      <c r="X56" s="5"/>
    </row>
    <row r="57" spans="1:24" x14ac:dyDescent="0.25">
      <c r="A57" s="136" t="s">
        <v>281</v>
      </c>
      <c r="B57" s="3">
        <v>250002</v>
      </c>
      <c r="C57" s="6"/>
      <c r="D57" s="4">
        <v>2</v>
      </c>
      <c r="E57" s="3"/>
      <c r="F57" s="3"/>
      <c r="G57" s="3">
        <v>4</v>
      </c>
      <c r="H57" s="3">
        <v>3</v>
      </c>
      <c r="I57" s="3"/>
      <c r="J57" s="3">
        <v>0</v>
      </c>
      <c r="K57" s="3"/>
      <c r="L57" s="4">
        <v>1</v>
      </c>
      <c r="M57" s="5"/>
      <c r="N57" s="5">
        <f t="shared" si="29"/>
        <v>250002</v>
      </c>
      <c r="O57" t="s">
        <v>18</v>
      </c>
      <c r="P57">
        <f t="shared" si="30"/>
        <v>2</v>
      </c>
      <c r="Q57">
        <f t="shared" si="2"/>
        <v>4</v>
      </c>
      <c r="R57">
        <f t="shared" si="8"/>
        <v>3</v>
      </c>
      <c r="S57">
        <f t="shared" si="31"/>
        <v>0</v>
      </c>
      <c r="T57">
        <f t="shared" si="32"/>
        <v>1</v>
      </c>
      <c r="V57" t="str">
        <f t="shared" si="5"/>
        <v>250002C24301</v>
      </c>
      <c r="X57" s="5"/>
    </row>
    <row r="58" spans="1:24" x14ac:dyDescent="0.25">
      <c r="A58" s="136" t="s">
        <v>282</v>
      </c>
      <c r="B58" s="3">
        <v>250002</v>
      </c>
      <c r="C58" s="6"/>
      <c r="D58" s="4">
        <v>2</v>
      </c>
      <c r="E58" s="3"/>
      <c r="F58" s="3"/>
      <c r="G58" s="3">
        <v>4</v>
      </c>
      <c r="H58" s="3">
        <v>4</v>
      </c>
      <c r="I58" s="3"/>
      <c r="J58" s="3">
        <v>0</v>
      </c>
      <c r="K58" s="3"/>
      <c r="L58" s="4">
        <v>0</v>
      </c>
      <c r="M58" s="5"/>
      <c r="N58" s="5">
        <f t="shared" si="29"/>
        <v>250002</v>
      </c>
      <c r="O58" t="s">
        <v>18</v>
      </c>
      <c r="P58">
        <f t="shared" si="30"/>
        <v>2</v>
      </c>
      <c r="Q58">
        <f t="shared" si="2"/>
        <v>4</v>
      </c>
      <c r="R58">
        <f t="shared" si="8"/>
        <v>4</v>
      </c>
      <c r="S58">
        <f t="shared" si="31"/>
        <v>0</v>
      </c>
      <c r="T58">
        <f t="shared" si="32"/>
        <v>0</v>
      </c>
      <c r="V58" t="str">
        <f t="shared" si="5"/>
        <v>250002C24400</v>
      </c>
      <c r="X58" s="5"/>
    </row>
    <row r="59" spans="1:24" x14ac:dyDescent="0.25">
      <c r="A59" s="136" t="s">
        <v>283</v>
      </c>
      <c r="B59" s="3">
        <v>250002</v>
      </c>
      <c r="C59" s="6"/>
      <c r="D59" s="4">
        <v>2</v>
      </c>
      <c r="E59" s="3"/>
      <c r="F59" s="3"/>
      <c r="G59" s="3">
        <v>4</v>
      </c>
      <c r="H59" s="3">
        <v>4</v>
      </c>
      <c r="I59" s="3"/>
      <c r="J59" s="3">
        <v>0</v>
      </c>
      <c r="K59" s="3"/>
      <c r="L59" s="4">
        <v>1</v>
      </c>
      <c r="M59" s="5"/>
      <c r="N59" s="5">
        <f t="shared" si="29"/>
        <v>250002</v>
      </c>
      <c r="O59" t="s">
        <v>18</v>
      </c>
      <c r="P59">
        <f t="shared" si="30"/>
        <v>2</v>
      </c>
      <c r="Q59">
        <f t="shared" si="2"/>
        <v>4</v>
      </c>
      <c r="R59">
        <f t="shared" si="8"/>
        <v>4</v>
      </c>
      <c r="S59">
        <f t="shared" si="31"/>
        <v>0</v>
      </c>
      <c r="T59">
        <f t="shared" si="32"/>
        <v>1</v>
      </c>
      <c r="V59" t="str">
        <f t="shared" si="5"/>
        <v>250002C24401</v>
      </c>
      <c r="X59" s="5"/>
    </row>
    <row r="60" spans="1:24" x14ac:dyDescent="0.25">
      <c r="H60"/>
      <c r="M60" s="5"/>
      <c r="N60" s="5"/>
      <c r="X60" s="5"/>
    </row>
    <row r="61" spans="1:24" x14ac:dyDescent="0.25">
      <c r="H61"/>
      <c r="M61" s="5"/>
      <c r="N61" s="5"/>
      <c r="X61" s="5"/>
    </row>
    <row r="62" spans="1:24" x14ac:dyDescent="0.25">
      <c r="H62"/>
      <c r="M62" s="5"/>
      <c r="N62" s="5"/>
      <c r="X62" s="5"/>
    </row>
    <row r="63" spans="1:24" x14ac:dyDescent="0.25">
      <c r="A63" s="5"/>
      <c r="B63" s="17"/>
      <c r="C63" s="5"/>
      <c r="D63" s="2"/>
      <c r="E63" s="5"/>
      <c r="F63" s="2"/>
      <c r="G63" s="2"/>
      <c r="H63" s="17"/>
      <c r="I63" s="2"/>
      <c r="J63" s="2"/>
      <c r="K63" s="2"/>
      <c r="L63" s="2"/>
      <c r="M63" s="5"/>
      <c r="N63" s="5"/>
      <c r="Q63">
        <f t="shared" si="2"/>
        <v>0</v>
      </c>
      <c r="V63" t="str">
        <f t="shared" si="5"/>
        <v>0</v>
      </c>
    </row>
    <row r="64" spans="1:24" x14ac:dyDescent="0.25">
      <c r="A64" s="89" t="s">
        <v>31</v>
      </c>
      <c r="B64" s="17" t="s">
        <v>289</v>
      </c>
      <c r="C64" s="5"/>
      <c r="D64" s="2"/>
      <c r="E64" s="5"/>
      <c r="F64" s="2"/>
      <c r="G64" s="2"/>
      <c r="H64" s="17"/>
      <c r="I64" s="2"/>
      <c r="J64" s="2"/>
      <c r="K64" s="2"/>
      <c r="L64" s="2"/>
      <c r="M64" s="5"/>
      <c r="N64" s="5"/>
      <c r="Q64">
        <f t="shared" si="2"/>
        <v>0</v>
      </c>
      <c r="V64" t="str">
        <f t="shared" si="5"/>
        <v>0</v>
      </c>
    </row>
    <row r="65" spans="1:24" x14ac:dyDescent="0.25">
      <c r="A65" t="s">
        <v>173</v>
      </c>
      <c r="B65" s="3">
        <v>250002</v>
      </c>
      <c r="C65" s="6"/>
      <c r="D65" s="4">
        <v>3</v>
      </c>
      <c r="E65" s="6"/>
      <c r="F65" s="4"/>
      <c r="G65" s="4">
        <v>0</v>
      </c>
      <c r="H65" s="3">
        <v>0</v>
      </c>
      <c r="I65" s="4"/>
      <c r="J65" s="4">
        <v>0</v>
      </c>
      <c r="K65" s="4"/>
      <c r="L65" s="4">
        <v>0</v>
      </c>
      <c r="M65" s="5"/>
      <c r="N65" s="5">
        <f t="shared" ref="N65:N74" si="33">B65</f>
        <v>250002</v>
      </c>
      <c r="O65" t="s">
        <v>18</v>
      </c>
      <c r="P65">
        <f t="shared" ref="P65:P74" si="34">D65</f>
        <v>3</v>
      </c>
      <c r="Q65">
        <f t="shared" si="2"/>
        <v>0</v>
      </c>
      <c r="S65">
        <f t="shared" si="3"/>
        <v>0</v>
      </c>
      <c r="T65">
        <f t="shared" si="4"/>
        <v>0</v>
      </c>
      <c r="V65" t="str">
        <f t="shared" si="5"/>
        <v>250002C3000</v>
      </c>
      <c r="X65" s="5"/>
    </row>
    <row r="66" spans="1:24" x14ac:dyDescent="0.25">
      <c r="A66" t="s">
        <v>174</v>
      </c>
      <c r="B66" s="3">
        <v>250002</v>
      </c>
      <c r="C66" s="6"/>
      <c r="D66" s="4">
        <v>3</v>
      </c>
      <c r="E66" s="6"/>
      <c r="F66" s="4"/>
      <c r="G66" s="4">
        <v>0</v>
      </c>
      <c r="H66" s="3">
        <v>0</v>
      </c>
      <c r="I66" s="4"/>
      <c r="J66" s="4">
        <v>0</v>
      </c>
      <c r="K66" s="4"/>
      <c r="L66" s="4">
        <v>1</v>
      </c>
      <c r="M66" s="5"/>
      <c r="N66" s="5">
        <f t="shared" si="33"/>
        <v>250002</v>
      </c>
      <c r="O66" t="s">
        <v>18</v>
      </c>
      <c r="P66">
        <f t="shared" si="34"/>
        <v>3</v>
      </c>
      <c r="Q66">
        <f t="shared" si="2"/>
        <v>0</v>
      </c>
      <c r="S66">
        <f t="shared" si="3"/>
        <v>0</v>
      </c>
      <c r="T66">
        <f t="shared" si="4"/>
        <v>1</v>
      </c>
      <c r="V66" t="str">
        <f t="shared" si="5"/>
        <v>250002C3001</v>
      </c>
      <c r="X66" s="5"/>
    </row>
    <row r="67" spans="1:24" x14ac:dyDescent="0.25">
      <c r="A67" t="s">
        <v>147</v>
      </c>
      <c r="B67" s="3">
        <v>250002</v>
      </c>
      <c r="C67" s="6"/>
      <c r="D67" s="4">
        <v>3</v>
      </c>
      <c r="E67" s="6"/>
      <c r="F67" s="4"/>
      <c r="G67" s="4">
        <v>1</v>
      </c>
      <c r="H67" s="3">
        <v>2</v>
      </c>
      <c r="I67" s="4"/>
      <c r="J67" s="4">
        <v>0</v>
      </c>
      <c r="K67" s="4"/>
      <c r="L67" s="4">
        <v>0</v>
      </c>
      <c r="M67" s="5"/>
      <c r="N67" s="5">
        <f t="shared" ref="N67:N68" si="35">B67</f>
        <v>250002</v>
      </c>
      <c r="O67" t="s">
        <v>18</v>
      </c>
      <c r="P67">
        <f t="shared" ref="P67:P68" si="36">D67</f>
        <v>3</v>
      </c>
      <c r="Q67">
        <f t="shared" si="2"/>
        <v>1</v>
      </c>
      <c r="R67">
        <f t="shared" si="8"/>
        <v>2</v>
      </c>
      <c r="S67">
        <f t="shared" ref="S67:S68" si="37">J67</f>
        <v>0</v>
      </c>
      <c r="T67">
        <f t="shared" ref="T67:T68" si="38">L67</f>
        <v>0</v>
      </c>
      <c r="V67" t="str">
        <f t="shared" si="5"/>
        <v>250002C31200</v>
      </c>
      <c r="X67" s="5"/>
    </row>
    <row r="68" spans="1:24" x14ac:dyDescent="0.25">
      <c r="A68" t="s">
        <v>148</v>
      </c>
      <c r="B68" s="3">
        <v>250002</v>
      </c>
      <c r="C68" s="6"/>
      <c r="D68" s="4">
        <v>3</v>
      </c>
      <c r="E68" s="6"/>
      <c r="F68" s="4"/>
      <c r="G68" s="4">
        <v>1</v>
      </c>
      <c r="H68" s="3">
        <v>2</v>
      </c>
      <c r="I68" s="4"/>
      <c r="J68" s="4">
        <v>0</v>
      </c>
      <c r="K68" s="4"/>
      <c r="L68" s="4">
        <v>1</v>
      </c>
      <c r="M68" s="5"/>
      <c r="N68" s="5">
        <f t="shared" si="35"/>
        <v>250002</v>
      </c>
      <c r="O68" t="s">
        <v>18</v>
      </c>
      <c r="P68">
        <f t="shared" si="36"/>
        <v>3</v>
      </c>
      <c r="Q68">
        <f t="shared" si="2"/>
        <v>1</v>
      </c>
      <c r="R68">
        <f t="shared" si="8"/>
        <v>2</v>
      </c>
      <c r="S68">
        <f t="shared" si="37"/>
        <v>0</v>
      </c>
      <c r="T68">
        <f t="shared" si="38"/>
        <v>1</v>
      </c>
      <c r="V68" t="str">
        <f t="shared" si="5"/>
        <v>250002C31201</v>
      </c>
      <c r="X68" s="5"/>
    </row>
    <row r="69" spans="1:24" x14ac:dyDescent="0.25">
      <c r="A69" t="s">
        <v>149</v>
      </c>
      <c r="B69" s="3">
        <v>250002</v>
      </c>
      <c r="C69" s="6"/>
      <c r="D69" s="4">
        <v>3</v>
      </c>
      <c r="E69" s="6"/>
      <c r="F69" s="4"/>
      <c r="G69" s="4">
        <v>2</v>
      </c>
      <c r="H69" s="3">
        <v>1</v>
      </c>
      <c r="I69" s="4"/>
      <c r="J69" s="4">
        <v>0</v>
      </c>
      <c r="K69" s="4"/>
      <c r="L69" s="4">
        <v>0</v>
      </c>
      <c r="M69" s="5"/>
      <c r="N69" s="5">
        <f>B69</f>
        <v>250002</v>
      </c>
      <c r="O69" t="s">
        <v>18</v>
      </c>
      <c r="P69">
        <f>D69</f>
        <v>3</v>
      </c>
      <c r="Q69">
        <f t="shared" si="2"/>
        <v>2</v>
      </c>
      <c r="R69">
        <f>H69</f>
        <v>1</v>
      </c>
      <c r="S69">
        <f>J69</f>
        <v>0</v>
      </c>
      <c r="T69">
        <f>L69</f>
        <v>0</v>
      </c>
      <c r="V69" t="str">
        <f t="shared" si="5"/>
        <v>250002C32100</v>
      </c>
      <c r="X69" s="5"/>
    </row>
    <row r="70" spans="1:24" x14ac:dyDescent="0.25">
      <c r="A70" t="s">
        <v>150</v>
      </c>
      <c r="B70" s="3">
        <v>250002</v>
      </c>
      <c r="C70" s="6"/>
      <c r="D70" s="4">
        <v>3</v>
      </c>
      <c r="E70" s="6"/>
      <c r="F70" s="4"/>
      <c r="G70" s="4">
        <v>2</v>
      </c>
      <c r="H70" s="3">
        <v>1</v>
      </c>
      <c r="I70" s="4"/>
      <c r="J70" s="4">
        <v>0</v>
      </c>
      <c r="K70" s="4"/>
      <c r="L70" s="4">
        <v>1</v>
      </c>
      <c r="M70" s="5"/>
      <c r="N70" s="5">
        <f>B70</f>
        <v>250002</v>
      </c>
      <c r="O70" t="s">
        <v>18</v>
      </c>
      <c r="P70">
        <f>D70</f>
        <v>3</v>
      </c>
      <c r="Q70">
        <f t="shared" si="2"/>
        <v>2</v>
      </c>
      <c r="R70">
        <f>H70</f>
        <v>1</v>
      </c>
      <c r="S70">
        <f>J70</f>
        <v>0</v>
      </c>
      <c r="T70">
        <f>L70</f>
        <v>1</v>
      </c>
      <c r="V70" t="str">
        <f t="shared" si="5"/>
        <v>250002C32101</v>
      </c>
      <c r="X70" s="5"/>
    </row>
    <row r="71" spans="1:24" s="5" customFormat="1" x14ac:dyDescent="0.25">
      <c r="A71" s="5" t="s">
        <v>225</v>
      </c>
      <c r="B71" s="3">
        <v>250002</v>
      </c>
      <c r="C71" s="3"/>
      <c r="D71" s="3">
        <v>3</v>
      </c>
      <c r="E71" s="3"/>
      <c r="F71" s="3"/>
      <c r="G71" s="3">
        <v>3</v>
      </c>
      <c r="H71" s="3">
        <v>1</v>
      </c>
      <c r="I71" s="3"/>
      <c r="J71" s="3">
        <v>0</v>
      </c>
      <c r="K71" s="3"/>
      <c r="L71" s="3">
        <v>0</v>
      </c>
      <c r="N71" s="5">
        <f t="shared" si="33"/>
        <v>250002</v>
      </c>
      <c r="O71" s="5" t="s">
        <v>18</v>
      </c>
      <c r="P71" s="5">
        <f t="shared" si="34"/>
        <v>3</v>
      </c>
      <c r="Q71" s="5">
        <f t="shared" si="2"/>
        <v>3</v>
      </c>
      <c r="R71" s="5">
        <f t="shared" si="8"/>
        <v>1</v>
      </c>
      <c r="S71" s="5">
        <f t="shared" si="3"/>
        <v>0</v>
      </c>
      <c r="T71" s="5">
        <f t="shared" si="4"/>
        <v>0</v>
      </c>
      <c r="V71" s="5" t="str">
        <f t="shared" si="5"/>
        <v>250002C33100</v>
      </c>
    </row>
    <row r="72" spans="1:24" s="5" customFormat="1" x14ac:dyDescent="0.25">
      <c r="A72" s="5" t="s">
        <v>226</v>
      </c>
      <c r="B72" s="3">
        <v>250002</v>
      </c>
      <c r="C72" s="3"/>
      <c r="D72" s="3">
        <v>3</v>
      </c>
      <c r="E72" s="3"/>
      <c r="F72" s="3"/>
      <c r="G72" s="3">
        <v>3</v>
      </c>
      <c r="H72" s="3">
        <v>1</v>
      </c>
      <c r="I72" s="3"/>
      <c r="J72" s="3">
        <v>0</v>
      </c>
      <c r="K72" s="3"/>
      <c r="L72" s="3">
        <v>1</v>
      </c>
      <c r="N72" s="5">
        <f t="shared" si="33"/>
        <v>250002</v>
      </c>
      <c r="O72" s="5" t="s">
        <v>18</v>
      </c>
      <c r="P72" s="5">
        <f t="shared" si="34"/>
        <v>3</v>
      </c>
      <c r="Q72" s="5">
        <f t="shared" si="2"/>
        <v>3</v>
      </c>
      <c r="R72" s="5">
        <f t="shared" si="8"/>
        <v>1</v>
      </c>
      <c r="S72" s="5">
        <f t="shared" si="3"/>
        <v>0</v>
      </c>
      <c r="T72" s="5">
        <f t="shared" si="4"/>
        <v>1</v>
      </c>
      <c r="V72" s="5" t="str">
        <f t="shared" si="5"/>
        <v>250002C33101</v>
      </c>
    </row>
    <row r="73" spans="1:24" x14ac:dyDescent="0.25">
      <c r="A73" t="s">
        <v>151</v>
      </c>
      <c r="B73" s="3">
        <v>250002</v>
      </c>
      <c r="C73" s="6"/>
      <c r="D73" s="4">
        <v>3</v>
      </c>
      <c r="E73" s="6"/>
      <c r="F73" s="4"/>
      <c r="G73" s="4">
        <v>4</v>
      </c>
      <c r="H73" s="3">
        <v>1</v>
      </c>
      <c r="I73" s="4"/>
      <c r="J73" s="4">
        <v>0</v>
      </c>
      <c r="K73" s="4"/>
      <c r="L73" s="4">
        <v>0</v>
      </c>
      <c r="M73" s="5"/>
      <c r="N73" s="5">
        <f t="shared" si="33"/>
        <v>250002</v>
      </c>
      <c r="O73" t="s">
        <v>18</v>
      </c>
      <c r="P73">
        <f t="shared" si="34"/>
        <v>3</v>
      </c>
      <c r="Q73">
        <f t="shared" si="2"/>
        <v>4</v>
      </c>
      <c r="R73">
        <f t="shared" si="8"/>
        <v>1</v>
      </c>
      <c r="S73">
        <f t="shared" si="3"/>
        <v>0</v>
      </c>
      <c r="T73">
        <f t="shared" si="4"/>
        <v>0</v>
      </c>
      <c r="V73" t="str">
        <f t="shared" si="5"/>
        <v>250002C34100</v>
      </c>
      <c r="X73" s="5"/>
    </row>
    <row r="74" spans="1:24" x14ac:dyDescent="0.25">
      <c r="A74" t="s">
        <v>152</v>
      </c>
      <c r="B74" s="3">
        <v>250002</v>
      </c>
      <c r="C74" s="6"/>
      <c r="D74" s="4">
        <v>3</v>
      </c>
      <c r="E74" s="6"/>
      <c r="F74" s="4"/>
      <c r="G74" s="4">
        <v>4</v>
      </c>
      <c r="H74" s="3">
        <v>1</v>
      </c>
      <c r="I74" s="4"/>
      <c r="J74" s="4">
        <v>0</v>
      </c>
      <c r="K74" s="4"/>
      <c r="L74" s="4">
        <v>1</v>
      </c>
      <c r="M74" s="5"/>
      <c r="N74" s="5">
        <f t="shared" si="33"/>
        <v>250002</v>
      </c>
      <c r="O74" t="s">
        <v>18</v>
      </c>
      <c r="P74">
        <f t="shared" si="34"/>
        <v>3</v>
      </c>
      <c r="Q74">
        <f t="shared" si="2"/>
        <v>4</v>
      </c>
      <c r="R74">
        <f t="shared" si="8"/>
        <v>1</v>
      </c>
      <c r="S74">
        <f t="shared" si="3"/>
        <v>0</v>
      </c>
      <c r="T74">
        <f t="shared" si="4"/>
        <v>1</v>
      </c>
      <c r="V74" t="str">
        <f t="shared" si="5"/>
        <v>250002C34101</v>
      </c>
      <c r="X74" s="5"/>
    </row>
    <row r="75" spans="1:24" x14ac:dyDescent="0.25">
      <c r="A75" t="s">
        <v>153</v>
      </c>
      <c r="B75" s="3">
        <v>250002</v>
      </c>
      <c r="C75" s="6"/>
      <c r="D75" s="4">
        <v>3</v>
      </c>
      <c r="E75" s="6"/>
      <c r="F75" s="4"/>
      <c r="G75" s="4">
        <v>4</v>
      </c>
      <c r="H75" s="3">
        <v>2</v>
      </c>
      <c r="I75" s="4"/>
      <c r="J75" s="4">
        <v>0</v>
      </c>
      <c r="K75" s="4"/>
      <c r="L75" s="4">
        <v>0</v>
      </c>
      <c r="M75" s="5"/>
      <c r="N75" s="5">
        <f t="shared" ref="N75:N76" si="39">B75</f>
        <v>250002</v>
      </c>
      <c r="O75" t="s">
        <v>18</v>
      </c>
      <c r="P75">
        <f t="shared" ref="P75:P76" si="40">D75</f>
        <v>3</v>
      </c>
      <c r="Q75">
        <f t="shared" si="2"/>
        <v>4</v>
      </c>
      <c r="R75">
        <f t="shared" si="8"/>
        <v>2</v>
      </c>
      <c r="S75">
        <f t="shared" ref="S75:S76" si="41">J75</f>
        <v>0</v>
      </c>
      <c r="T75">
        <f t="shared" ref="T75:T76" si="42">L75</f>
        <v>0</v>
      </c>
      <c r="V75" t="str">
        <f t="shared" si="5"/>
        <v>250002C34200</v>
      </c>
      <c r="X75" s="5"/>
    </row>
    <row r="76" spans="1:24" x14ac:dyDescent="0.25">
      <c r="A76" t="s">
        <v>154</v>
      </c>
      <c r="B76" s="3">
        <v>250002</v>
      </c>
      <c r="C76" s="6"/>
      <c r="D76" s="4">
        <v>3</v>
      </c>
      <c r="E76" s="6"/>
      <c r="F76" s="4"/>
      <c r="G76" s="4">
        <v>4</v>
      </c>
      <c r="H76" s="3">
        <v>2</v>
      </c>
      <c r="I76" s="4"/>
      <c r="J76" s="4">
        <v>0</v>
      </c>
      <c r="K76" s="4"/>
      <c r="L76" s="4">
        <v>1</v>
      </c>
      <c r="M76" s="5"/>
      <c r="N76" s="5">
        <f t="shared" si="39"/>
        <v>250002</v>
      </c>
      <c r="O76" t="s">
        <v>18</v>
      </c>
      <c r="P76">
        <f t="shared" si="40"/>
        <v>3</v>
      </c>
      <c r="Q76">
        <f t="shared" si="2"/>
        <v>4</v>
      </c>
      <c r="R76">
        <f t="shared" si="8"/>
        <v>2</v>
      </c>
      <c r="S76">
        <f t="shared" si="41"/>
        <v>0</v>
      </c>
      <c r="T76">
        <f t="shared" si="42"/>
        <v>1</v>
      </c>
      <c r="V76" t="str">
        <f t="shared" si="5"/>
        <v>250002C34201</v>
      </c>
      <c r="X76" s="5"/>
    </row>
    <row r="77" spans="1:24" x14ac:dyDescent="0.25">
      <c r="B77" s="17"/>
      <c r="C77" s="5"/>
      <c r="D77" s="2"/>
      <c r="E77" s="5"/>
      <c r="F77" s="2"/>
      <c r="G77" s="2"/>
      <c r="H77" s="17"/>
      <c r="I77" s="2"/>
      <c r="J77" s="2"/>
      <c r="K77" s="2"/>
      <c r="L77" s="2"/>
      <c r="M77" s="5"/>
      <c r="N77" s="5"/>
      <c r="Q77">
        <f t="shared" si="2"/>
        <v>0</v>
      </c>
      <c r="V77" t="str">
        <f t="shared" si="5"/>
        <v>0</v>
      </c>
    </row>
    <row r="78" spans="1:24" x14ac:dyDescent="0.25">
      <c r="A78" s="88" t="s">
        <v>32</v>
      </c>
      <c r="D78" s="2"/>
      <c r="F78" s="2"/>
      <c r="G78" s="2"/>
      <c r="I78" s="2"/>
      <c r="J78" s="2"/>
      <c r="K78" s="2"/>
      <c r="L78" s="2"/>
      <c r="M78" s="5"/>
      <c r="N78" s="5"/>
      <c r="Q78">
        <f t="shared" si="2"/>
        <v>0</v>
      </c>
      <c r="V78" t="str">
        <f t="shared" si="5"/>
        <v>0</v>
      </c>
    </row>
    <row r="79" spans="1:24" x14ac:dyDescent="0.25">
      <c r="A79" t="s">
        <v>175</v>
      </c>
      <c r="B79" s="3">
        <v>251000</v>
      </c>
      <c r="C79" s="6"/>
      <c r="D79" s="4">
        <v>1</v>
      </c>
      <c r="E79" s="6"/>
      <c r="F79" s="4"/>
      <c r="G79" s="4">
        <v>0</v>
      </c>
      <c r="H79" s="3">
        <v>0</v>
      </c>
      <c r="I79" s="4"/>
      <c r="J79" s="4">
        <v>0</v>
      </c>
      <c r="K79" s="4"/>
      <c r="L79" s="4">
        <v>0</v>
      </c>
      <c r="M79" s="5"/>
      <c r="N79" s="5">
        <f t="shared" ref="N79:N84" si="43">B79</f>
        <v>251000</v>
      </c>
      <c r="O79" t="s">
        <v>18</v>
      </c>
      <c r="P79">
        <f t="shared" ref="P79:P84" si="44">D79</f>
        <v>1</v>
      </c>
      <c r="Q79">
        <f t="shared" si="2"/>
        <v>0</v>
      </c>
      <c r="S79">
        <f t="shared" si="3"/>
        <v>0</v>
      </c>
      <c r="T79">
        <f t="shared" si="4"/>
        <v>0</v>
      </c>
      <c r="V79" t="str">
        <f t="shared" si="5"/>
        <v>251000C1000</v>
      </c>
      <c r="X79" s="5"/>
    </row>
    <row r="80" spans="1:24" x14ac:dyDescent="0.25">
      <c r="A80" t="s">
        <v>176</v>
      </c>
      <c r="B80" s="3">
        <v>251000</v>
      </c>
      <c r="C80" s="6"/>
      <c r="D80" s="4">
        <v>1</v>
      </c>
      <c r="E80" s="6"/>
      <c r="F80" s="4"/>
      <c r="G80" s="4">
        <v>0</v>
      </c>
      <c r="H80" s="3">
        <v>0</v>
      </c>
      <c r="I80" s="4"/>
      <c r="J80" s="4">
        <v>0</v>
      </c>
      <c r="K80" s="4"/>
      <c r="L80" s="4">
        <v>1</v>
      </c>
      <c r="M80" s="5"/>
      <c r="N80" s="5">
        <f t="shared" si="43"/>
        <v>251000</v>
      </c>
      <c r="O80" t="s">
        <v>18</v>
      </c>
      <c r="P80">
        <f t="shared" si="44"/>
        <v>1</v>
      </c>
      <c r="Q80">
        <f t="shared" si="2"/>
        <v>0</v>
      </c>
      <c r="S80">
        <f t="shared" si="3"/>
        <v>0</v>
      </c>
      <c r="T80">
        <f t="shared" si="4"/>
        <v>1</v>
      </c>
      <c r="V80" t="str">
        <f t="shared" si="5"/>
        <v>251000C1001</v>
      </c>
      <c r="X80" s="5"/>
    </row>
    <row r="81" spans="1:24" x14ac:dyDescent="0.25">
      <c r="A81" t="s">
        <v>186</v>
      </c>
      <c r="B81" s="3">
        <v>251000</v>
      </c>
      <c r="C81" s="6"/>
      <c r="D81" s="4">
        <v>1</v>
      </c>
      <c r="E81" s="6"/>
      <c r="F81" s="4"/>
      <c r="G81" s="4">
        <v>1</v>
      </c>
      <c r="H81" s="3">
        <v>2</v>
      </c>
      <c r="I81" s="4"/>
      <c r="J81" s="4">
        <v>1</v>
      </c>
      <c r="K81" s="4"/>
      <c r="L81" s="4">
        <v>0</v>
      </c>
      <c r="M81" s="5"/>
      <c r="N81" s="5">
        <f t="shared" ref="N81:N82" si="45">B81</f>
        <v>251000</v>
      </c>
      <c r="O81" t="s">
        <v>18</v>
      </c>
      <c r="P81">
        <f t="shared" ref="P81:P82" si="46">D81</f>
        <v>1</v>
      </c>
      <c r="Q81">
        <f t="shared" si="2"/>
        <v>1</v>
      </c>
      <c r="R81">
        <f t="shared" ref="R81:R82" si="47">H81</f>
        <v>2</v>
      </c>
      <c r="S81">
        <f t="shared" ref="S81:S82" si="48">J81</f>
        <v>1</v>
      </c>
      <c r="T81">
        <f t="shared" ref="T81:T82" si="49">L81</f>
        <v>0</v>
      </c>
      <c r="V81" t="str">
        <f t="shared" si="5"/>
        <v>251000C11210</v>
      </c>
      <c r="X81" s="5"/>
    </row>
    <row r="82" spans="1:24" x14ac:dyDescent="0.25">
      <c r="A82" t="s">
        <v>187</v>
      </c>
      <c r="B82" s="3">
        <v>251000</v>
      </c>
      <c r="C82" s="6"/>
      <c r="D82" s="4">
        <v>1</v>
      </c>
      <c r="E82" s="6"/>
      <c r="F82" s="4"/>
      <c r="G82" s="4">
        <v>1</v>
      </c>
      <c r="H82" s="3">
        <v>2</v>
      </c>
      <c r="I82" s="4"/>
      <c r="J82" s="4">
        <v>1</v>
      </c>
      <c r="K82" s="4"/>
      <c r="L82" s="4">
        <v>1</v>
      </c>
      <c r="M82" s="5"/>
      <c r="N82" s="5">
        <f t="shared" si="45"/>
        <v>251000</v>
      </c>
      <c r="O82" t="s">
        <v>18</v>
      </c>
      <c r="P82">
        <f t="shared" si="46"/>
        <v>1</v>
      </c>
      <c r="Q82">
        <f t="shared" si="2"/>
        <v>1</v>
      </c>
      <c r="R82">
        <f t="shared" si="47"/>
        <v>2</v>
      </c>
      <c r="S82">
        <f t="shared" si="48"/>
        <v>1</v>
      </c>
      <c r="T82">
        <f t="shared" si="49"/>
        <v>1</v>
      </c>
      <c r="V82" t="str">
        <f t="shared" si="5"/>
        <v>251000C11211</v>
      </c>
      <c r="X82" s="5"/>
    </row>
    <row r="83" spans="1:24" x14ac:dyDescent="0.25">
      <c r="A83" t="s">
        <v>188</v>
      </c>
      <c r="B83" s="3">
        <v>251000</v>
      </c>
      <c r="C83" s="6"/>
      <c r="D83" s="4">
        <v>1</v>
      </c>
      <c r="E83" s="6"/>
      <c r="F83" s="4"/>
      <c r="G83" s="4">
        <v>2</v>
      </c>
      <c r="H83" s="3">
        <v>1</v>
      </c>
      <c r="I83" s="4"/>
      <c r="J83" s="4">
        <v>1</v>
      </c>
      <c r="K83" s="4"/>
      <c r="L83" s="4">
        <v>0</v>
      </c>
      <c r="M83" s="5"/>
      <c r="N83" s="5">
        <f t="shared" si="43"/>
        <v>251000</v>
      </c>
      <c r="O83" t="s">
        <v>18</v>
      </c>
      <c r="P83">
        <f t="shared" si="44"/>
        <v>1</v>
      </c>
      <c r="Q83">
        <f t="shared" si="2"/>
        <v>2</v>
      </c>
      <c r="R83">
        <f t="shared" si="8"/>
        <v>1</v>
      </c>
      <c r="S83">
        <f t="shared" si="3"/>
        <v>1</v>
      </c>
      <c r="T83">
        <f t="shared" si="4"/>
        <v>0</v>
      </c>
      <c r="V83" t="str">
        <f t="shared" si="5"/>
        <v>251000C12110</v>
      </c>
      <c r="X83" s="5"/>
    </row>
    <row r="84" spans="1:24" x14ac:dyDescent="0.25">
      <c r="A84" t="s">
        <v>189</v>
      </c>
      <c r="B84" s="3">
        <v>251000</v>
      </c>
      <c r="C84" s="6"/>
      <c r="D84" s="4">
        <v>1</v>
      </c>
      <c r="E84" s="6"/>
      <c r="F84" s="4"/>
      <c r="G84" s="4">
        <v>2</v>
      </c>
      <c r="H84" s="3">
        <v>1</v>
      </c>
      <c r="I84" s="4"/>
      <c r="J84" s="4">
        <v>1</v>
      </c>
      <c r="K84" s="4"/>
      <c r="L84" s="4">
        <v>1</v>
      </c>
      <c r="M84" s="5"/>
      <c r="N84" s="5">
        <f t="shared" si="43"/>
        <v>251000</v>
      </c>
      <c r="O84" t="s">
        <v>18</v>
      </c>
      <c r="P84">
        <f t="shared" si="44"/>
        <v>1</v>
      </c>
      <c r="Q84">
        <f t="shared" si="2"/>
        <v>2</v>
      </c>
      <c r="R84">
        <f t="shared" si="8"/>
        <v>1</v>
      </c>
      <c r="S84">
        <f t="shared" si="3"/>
        <v>1</v>
      </c>
      <c r="T84">
        <f t="shared" si="4"/>
        <v>1</v>
      </c>
      <c r="V84" t="str">
        <f t="shared" si="5"/>
        <v>251000C12111</v>
      </c>
      <c r="X84" s="5"/>
    </row>
    <row r="85" spans="1:24" x14ac:dyDescent="0.25">
      <c r="A85" s="5"/>
      <c r="B85" s="17"/>
      <c r="C85" s="5"/>
      <c r="D85" s="2"/>
      <c r="E85" s="5"/>
      <c r="F85" s="2"/>
      <c r="G85" s="2"/>
      <c r="H85" s="17"/>
      <c r="I85" s="2"/>
      <c r="J85" s="2"/>
      <c r="K85" s="2"/>
      <c r="L85" s="2"/>
      <c r="M85" s="5"/>
      <c r="N85" s="5"/>
    </row>
    <row r="86" spans="1:24" x14ac:dyDescent="0.25">
      <c r="A86" s="88" t="s">
        <v>33</v>
      </c>
      <c r="B86" s="17"/>
      <c r="C86" s="5"/>
      <c r="D86" s="2"/>
      <c r="E86" s="5"/>
      <c r="F86" s="2"/>
      <c r="G86" s="2"/>
      <c r="H86" s="17"/>
      <c r="I86" s="2"/>
      <c r="J86" s="2"/>
      <c r="K86" s="2"/>
      <c r="L86" s="2"/>
      <c r="M86" s="5"/>
      <c r="N86" s="5"/>
    </row>
    <row r="87" spans="1:24" x14ac:dyDescent="0.25">
      <c r="A87" t="s">
        <v>178</v>
      </c>
      <c r="B87" s="3">
        <v>250000</v>
      </c>
      <c r="C87" s="6"/>
      <c r="D87" s="4">
        <v>2</v>
      </c>
      <c r="E87" s="6"/>
      <c r="F87" s="4"/>
      <c r="G87" s="4">
        <v>0</v>
      </c>
      <c r="H87" s="3">
        <v>0</v>
      </c>
      <c r="I87" s="4"/>
      <c r="J87" s="4">
        <v>0</v>
      </c>
      <c r="K87" s="4"/>
      <c r="L87" s="4">
        <v>0</v>
      </c>
      <c r="M87" s="5"/>
      <c r="N87" s="5">
        <f t="shared" ref="N87:N96" si="50">B87</f>
        <v>250000</v>
      </c>
      <c r="O87" t="s">
        <v>18</v>
      </c>
      <c r="P87">
        <f t="shared" ref="P87:P96" si="51">D87</f>
        <v>2</v>
      </c>
      <c r="Q87">
        <f t="shared" si="2"/>
        <v>0</v>
      </c>
      <c r="S87">
        <f t="shared" si="3"/>
        <v>0</v>
      </c>
      <c r="T87">
        <f t="shared" si="4"/>
        <v>0</v>
      </c>
      <c r="V87" t="str">
        <f t="shared" si="5"/>
        <v>250000C2000</v>
      </c>
      <c r="X87" s="5"/>
    </row>
    <row r="88" spans="1:24" x14ac:dyDescent="0.25">
      <c r="A88" t="s">
        <v>177</v>
      </c>
      <c r="B88" s="3">
        <v>250000</v>
      </c>
      <c r="C88" s="6"/>
      <c r="D88" s="4">
        <v>2</v>
      </c>
      <c r="E88" s="6"/>
      <c r="F88" s="4"/>
      <c r="G88" s="4">
        <v>0</v>
      </c>
      <c r="H88" s="3">
        <v>0</v>
      </c>
      <c r="I88" s="4"/>
      <c r="J88" s="4">
        <v>0</v>
      </c>
      <c r="K88" s="4"/>
      <c r="L88" s="4">
        <v>1</v>
      </c>
      <c r="M88" s="5"/>
      <c r="N88" s="5">
        <f t="shared" si="50"/>
        <v>250000</v>
      </c>
      <c r="O88" t="s">
        <v>18</v>
      </c>
      <c r="P88">
        <f t="shared" si="51"/>
        <v>2</v>
      </c>
      <c r="Q88">
        <f t="shared" ref="Q88:Q143" si="52">G88</f>
        <v>0</v>
      </c>
      <c r="S88">
        <f t="shared" si="3"/>
        <v>0</v>
      </c>
      <c r="T88">
        <f t="shared" si="4"/>
        <v>1</v>
      </c>
      <c r="V88" t="str">
        <f t="shared" ref="V88:V143" si="53">CONCATENATE(N88,O88,P88,Q88,R88,S88,T88)</f>
        <v>250000C2001</v>
      </c>
      <c r="X88" s="5"/>
    </row>
    <row r="89" spans="1:24" x14ac:dyDescent="0.25">
      <c r="A89" s="5" t="s">
        <v>190</v>
      </c>
      <c r="B89" s="3">
        <v>250000</v>
      </c>
      <c r="C89" s="6"/>
      <c r="D89" s="4">
        <v>2</v>
      </c>
      <c r="E89" s="6"/>
      <c r="F89" s="4"/>
      <c r="G89" s="4">
        <v>1</v>
      </c>
      <c r="H89" s="3">
        <v>1</v>
      </c>
      <c r="I89" s="4"/>
      <c r="J89" s="4">
        <v>1</v>
      </c>
      <c r="K89" s="4"/>
      <c r="L89" s="4">
        <v>0</v>
      </c>
      <c r="M89" s="5"/>
      <c r="N89" s="5">
        <f t="shared" si="50"/>
        <v>250000</v>
      </c>
      <c r="O89" t="s">
        <v>18</v>
      </c>
      <c r="P89">
        <f t="shared" si="51"/>
        <v>2</v>
      </c>
      <c r="Q89">
        <f t="shared" si="52"/>
        <v>1</v>
      </c>
      <c r="R89">
        <f t="shared" ref="R89:R148" si="54">H89</f>
        <v>1</v>
      </c>
      <c r="S89">
        <f t="shared" si="3"/>
        <v>1</v>
      </c>
      <c r="T89">
        <f t="shared" si="4"/>
        <v>0</v>
      </c>
      <c r="V89" t="str">
        <f t="shared" si="53"/>
        <v>250000C21110</v>
      </c>
      <c r="X89" s="5"/>
    </row>
    <row r="90" spans="1:24" x14ac:dyDescent="0.25">
      <c r="A90" t="s">
        <v>191</v>
      </c>
      <c r="B90" s="3">
        <v>250000</v>
      </c>
      <c r="C90" s="6"/>
      <c r="D90" s="4">
        <v>2</v>
      </c>
      <c r="E90" s="6"/>
      <c r="F90" s="4"/>
      <c r="G90" s="4">
        <v>1</v>
      </c>
      <c r="H90" s="3">
        <v>1</v>
      </c>
      <c r="I90" s="4"/>
      <c r="J90" s="4">
        <v>1</v>
      </c>
      <c r="K90" s="4"/>
      <c r="L90" s="4">
        <v>1</v>
      </c>
      <c r="M90" s="5"/>
      <c r="N90" s="5">
        <f t="shared" si="50"/>
        <v>250000</v>
      </c>
      <c r="O90" t="s">
        <v>18</v>
      </c>
      <c r="P90">
        <f t="shared" si="51"/>
        <v>2</v>
      </c>
      <c r="Q90">
        <f t="shared" si="52"/>
        <v>1</v>
      </c>
      <c r="R90">
        <f t="shared" si="54"/>
        <v>1</v>
      </c>
      <c r="S90">
        <f t="shared" si="3"/>
        <v>1</v>
      </c>
      <c r="T90">
        <f t="shared" si="4"/>
        <v>1</v>
      </c>
      <c r="V90" t="str">
        <f t="shared" si="53"/>
        <v>250000C21111</v>
      </c>
      <c r="X90" s="5"/>
    </row>
    <row r="91" spans="1:24" x14ac:dyDescent="0.25">
      <c r="A91" t="s">
        <v>192</v>
      </c>
      <c r="B91" s="3">
        <v>250000</v>
      </c>
      <c r="C91" s="6"/>
      <c r="D91" s="4">
        <v>2</v>
      </c>
      <c r="E91" s="6"/>
      <c r="F91" s="4"/>
      <c r="G91" s="4">
        <v>1</v>
      </c>
      <c r="H91" s="3">
        <v>2</v>
      </c>
      <c r="I91" s="4"/>
      <c r="J91" s="4">
        <v>1</v>
      </c>
      <c r="K91" s="4"/>
      <c r="L91" s="4">
        <v>0</v>
      </c>
      <c r="M91" s="5"/>
      <c r="N91" s="5">
        <f t="shared" ref="N91:N94" si="55">B91</f>
        <v>250000</v>
      </c>
      <c r="O91" t="s">
        <v>18</v>
      </c>
      <c r="P91">
        <f t="shared" ref="P91:P94" si="56">D91</f>
        <v>2</v>
      </c>
      <c r="Q91">
        <f t="shared" si="52"/>
        <v>1</v>
      </c>
      <c r="R91">
        <f t="shared" ref="R91:R94" si="57">H91</f>
        <v>2</v>
      </c>
      <c r="S91">
        <f t="shared" ref="S91:S94" si="58">J91</f>
        <v>1</v>
      </c>
      <c r="T91">
        <f t="shared" ref="T91:T94" si="59">L91</f>
        <v>0</v>
      </c>
      <c r="V91" t="str">
        <f t="shared" si="53"/>
        <v>250000C21210</v>
      </c>
      <c r="X91" s="5"/>
    </row>
    <row r="92" spans="1:24" x14ac:dyDescent="0.25">
      <c r="A92" t="s">
        <v>193</v>
      </c>
      <c r="B92" s="3">
        <v>250000</v>
      </c>
      <c r="C92" s="6"/>
      <c r="D92" s="4">
        <v>2</v>
      </c>
      <c r="E92" s="6"/>
      <c r="F92" s="4"/>
      <c r="G92" s="4">
        <v>1</v>
      </c>
      <c r="H92" s="3">
        <v>2</v>
      </c>
      <c r="I92" s="4"/>
      <c r="J92" s="4">
        <v>1</v>
      </c>
      <c r="K92" s="4"/>
      <c r="L92" s="4">
        <v>1</v>
      </c>
      <c r="M92" s="5"/>
      <c r="N92" s="5">
        <f t="shared" si="55"/>
        <v>250000</v>
      </c>
      <c r="O92" t="s">
        <v>18</v>
      </c>
      <c r="P92">
        <f t="shared" si="56"/>
        <v>2</v>
      </c>
      <c r="Q92">
        <f t="shared" si="52"/>
        <v>1</v>
      </c>
      <c r="R92">
        <f t="shared" si="57"/>
        <v>2</v>
      </c>
      <c r="S92">
        <f t="shared" si="58"/>
        <v>1</v>
      </c>
      <c r="T92">
        <f t="shared" si="59"/>
        <v>1</v>
      </c>
      <c r="V92" t="str">
        <f t="shared" si="53"/>
        <v>250000C21211</v>
      </c>
      <c r="X92" s="5"/>
    </row>
    <row r="93" spans="1:24" x14ac:dyDescent="0.25">
      <c r="A93" s="130" t="s">
        <v>248</v>
      </c>
      <c r="B93" s="3">
        <v>250000</v>
      </c>
      <c r="C93" s="6"/>
      <c r="D93" s="4">
        <v>2</v>
      </c>
      <c r="E93" s="6"/>
      <c r="F93" s="4"/>
      <c r="G93" s="4">
        <v>2</v>
      </c>
      <c r="H93" s="3">
        <v>2</v>
      </c>
      <c r="I93" s="4"/>
      <c r="J93" s="4">
        <v>1</v>
      </c>
      <c r="K93" s="4"/>
      <c r="L93" s="4">
        <v>0</v>
      </c>
      <c r="M93" s="5"/>
      <c r="N93" s="5">
        <f t="shared" si="55"/>
        <v>250000</v>
      </c>
      <c r="O93" t="s">
        <v>18</v>
      </c>
      <c r="P93">
        <f t="shared" si="56"/>
        <v>2</v>
      </c>
      <c r="Q93">
        <f t="shared" si="52"/>
        <v>2</v>
      </c>
      <c r="R93">
        <f t="shared" si="57"/>
        <v>2</v>
      </c>
      <c r="S93">
        <f t="shared" si="58"/>
        <v>1</v>
      </c>
      <c r="T93">
        <f t="shared" si="59"/>
        <v>0</v>
      </c>
      <c r="V93" t="str">
        <f t="shared" si="53"/>
        <v>250000C22210</v>
      </c>
      <c r="X93" s="5"/>
    </row>
    <row r="94" spans="1:24" x14ac:dyDescent="0.25">
      <c r="A94" s="130" t="s">
        <v>249</v>
      </c>
      <c r="B94" s="3">
        <v>250000</v>
      </c>
      <c r="C94" s="6"/>
      <c r="D94" s="4">
        <v>2</v>
      </c>
      <c r="E94" s="6"/>
      <c r="F94" s="4"/>
      <c r="G94" s="4">
        <v>2</v>
      </c>
      <c r="H94" s="3">
        <v>2</v>
      </c>
      <c r="I94" s="4"/>
      <c r="J94" s="4">
        <v>1</v>
      </c>
      <c r="K94" s="4"/>
      <c r="L94" s="4">
        <v>1</v>
      </c>
      <c r="M94" s="5"/>
      <c r="N94" s="5">
        <f t="shared" si="55"/>
        <v>250000</v>
      </c>
      <c r="O94" t="s">
        <v>18</v>
      </c>
      <c r="P94">
        <f t="shared" si="56"/>
        <v>2</v>
      </c>
      <c r="Q94">
        <f t="shared" si="52"/>
        <v>2</v>
      </c>
      <c r="R94">
        <f t="shared" si="57"/>
        <v>2</v>
      </c>
      <c r="S94">
        <f t="shared" si="58"/>
        <v>1</v>
      </c>
      <c r="T94">
        <f t="shared" si="59"/>
        <v>1</v>
      </c>
      <c r="V94" t="str">
        <f t="shared" si="53"/>
        <v>250000C22211</v>
      </c>
      <c r="X94" s="5"/>
    </row>
    <row r="95" spans="1:24" x14ac:dyDescent="0.25">
      <c r="A95" t="s">
        <v>194</v>
      </c>
      <c r="B95" s="3">
        <v>250000</v>
      </c>
      <c r="C95" s="6"/>
      <c r="D95" s="4">
        <v>2</v>
      </c>
      <c r="E95" s="6"/>
      <c r="F95" s="4"/>
      <c r="G95" s="4">
        <v>2</v>
      </c>
      <c r="H95" s="3">
        <v>1</v>
      </c>
      <c r="I95" s="4"/>
      <c r="J95" s="4">
        <v>1</v>
      </c>
      <c r="K95" s="4"/>
      <c r="L95" s="4">
        <v>0</v>
      </c>
      <c r="M95" s="5"/>
      <c r="N95" s="5">
        <f t="shared" si="50"/>
        <v>250000</v>
      </c>
      <c r="O95" t="s">
        <v>18</v>
      </c>
      <c r="P95">
        <f t="shared" si="51"/>
        <v>2</v>
      </c>
      <c r="Q95">
        <f t="shared" si="52"/>
        <v>2</v>
      </c>
      <c r="R95">
        <f t="shared" si="54"/>
        <v>1</v>
      </c>
      <c r="S95">
        <f t="shared" si="3"/>
        <v>1</v>
      </c>
      <c r="T95">
        <f t="shared" si="4"/>
        <v>0</v>
      </c>
      <c r="V95" t="str">
        <f t="shared" si="53"/>
        <v>250000C22110</v>
      </c>
      <c r="X95" s="5"/>
    </row>
    <row r="96" spans="1:24" x14ac:dyDescent="0.25">
      <c r="A96" t="s">
        <v>195</v>
      </c>
      <c r="B96" s="3">
        <v>250000</v>
      </c>
      <c r="C96" s="6"/>
      <c r="D96" s="4">
        <v>2</v>
      </c>
      <c r="E96" s="6"/>
      <c r="F96" s="4"/>
      <c r="G96" s="4">
        <v>2</v>
      </c>
      <c r="H96" s="3">
        <v>1</v>
      </c>
      <c r="I96" s="4"/>
      <c r="J96" s="4">
        <v>1</v>
      </c>
      <c r="K96" s="4"/>
      <c r="L96" s="4">
        <v>1</v>
      </c>
      <c r="M96" s="5"/>
      <c r="N96" s="5">
        <f t="shared" si="50"/>
        <v>250000</v>
      </c>
      <c r="O96" t="s">
        <v>18</v>
      </c>
      <c r="P96">
        <f t="shared" si="51"/>
        <v>2</v>
      </c>
      <c r="Q96">
        <f t="shared" si="52"/>
        <v>2</v>
      </c>
      <c r="R96">
        <f t="shared" si="54"/>
        <v>1</v>
      </c>
      <c r="S96">
        <f t="shared" si="3"/>
        <v>1</v>
      </c>
      <c r="T96">
        <f t="shared" si="4"/>
        <v>1</v>
      </c>
      <c r="V96" t="str">
        <f t="shared" si="53"/>
        <v>250000C22111</v>
      </c>
      <c r="X96" s="5"/>
    </row>
    <row r="97" spans="1:24" x14ac:dyDescent="0.25">
      <c r="A97" s="5"/>
      <c r="B97" s="17"/>
      <c r="C97" s="5"/>
      <c r="D97" s="2"/>
      <c r="E97" s="5"/>
      <c r="F97" s="2"/>
      <c r="G97" s="2"/>
      <c r="H97" s="17"/>
      <c r="I97" s="2"/>
      <c r="J97" s="2"/>
      <c r="K97" s="2"/>
      <c r="L97" s="2"/>
      <c r="M97" s="5"/>
      <c r="N97" s="5"/>
      <c r="Q97">
        <f t="shared" si="52"/>
        <v>0</v>
      </c>
      <c r="V97" t="str">
        <f t="shared" si="53"/>
        <v>0</v>
      </c>
    </row>
    <row r="98" spans="1:24" x14ac:dyDescent="0.25">
      <c r="A98" s="89" t="s">
        <v>34</v>
      </c>
      <c r="B98" s="17" t="s">
        <v>289</v>
      </c>
      <c r="C98" s="5"/>
      <c r="D98" s="2"/>
      <c r="E98" s="5"/>
      <c r="F98" s="2"/>
      <c r="G98" s="2"/>
      <c r="H98" s="17"/>
      <c r="I98" s="2"/>
      <c r="J98" s="2"/>
      <c r="K98" s="2"/>
      <c r="L98" s="2"/>
      <c r="M98" s="5"/>
      <c r="N98" s="5"/>
      <c r="Q98">
        <f t="shared" si="52"/>
        <v>0</v>
      </c>
      <c r="V98" t="str">
        <f t="shared" si="53"/>
        <v>0</v>
      </c>
    </row>
    <row r="99" spans="1:24" x14ac:dyDescent="0.25">
      <c r="A99" t="s">
        <v>182</v>
      </c>
      <c r="B99" s="3">
        <v>251100</v>
      </c>
      <c r="C99" s="6"/>
      <c r="D99" s="4">
        <v>3</v>
      </c>
      <c r="E99" s="6"/>
      <c r="F99" s="4"/>
      <c r="G99" s="4">
        <v>0</v>
      </c>
      <c r="H99" s="3">
        <v>0</v>
      </c>
      <c r="I99" s="4"/>
      <c r="J99" s="4">
        <v>0</v>
      </c>
      <c r="K99" s="4"/>
      <c r="L99" s="4">
        <v>0</v>
      </c>
      <c r="M99" s="5"/>
      <c r="N99" s="5">
        <f t="shared" ref="N99:N104" si="60">B99</f>
        <v>251100</v>
      </c>
      <c r="O99" t="s">
        <v>18</v>
      </c>
      <c r="P99">
        <f t="shared" ref="P99:P104" si="61">D99</f>
        <v>3</v>
      </c>
      <c r="Q99">
        <f t="shared" si="52"/>
        <v>0</v>
      </c>
      <c r="S99">
        <f t="shared" si="3"/>
        <v>0</v>
      </c>
      <c r="T99">
        <f t="shared" si="4"/>
        <v>0</v>
      </c>
      <c r="V99" t="str">
        <f t="shared" si="53"/>
        <v>251100C3000</v>
      </c>
      <c r="X99" s="5"/>
    </row>
    <row r="100" spans="1:24" x14ac:dyDescent="0.25">
      <c r="A100" t="s">
        <v>210</v>
      </c>
      <c r="B100" s="3">
        <v>251100</v>
      </c>
      <c r="C100" s="6"/>
      <c r="D100" s="4">
        <v>3</v>
      </c>
      <c r="E100" s="6"/>
      <c r="F100" s="4"/>
      <c r="G100" s="4">
        <v>0</v>
      </c>
      <c r="H100" s="3">
        <v>0</v>
      </c>
      <c r="I100" s="4"/>
      <c r="J100" s="4">
        <v>0</v>
      </c>
      <c r="K100" s="4"/>
      <c r="L100" s="4">
        <v>1</v>
      </c>
      <c r="M100" s="5"/>
      <c r="N100" s="5">
        <f t="shared" si="60"/>
        <v>251100</v>
      </c>
      <c r="O100" t="s">
        <v>18</v>
      </c>
      <c r="P100">
        <f t="shared" si="61"/>
        <v>3</v>
      </c>
      <c r="Q100">
        <f t="shared" si="52"/>
        <v>0</v>
      </c>
      <c r="S100">
        <f t="shared" si="3"/>
        <v>0</v>
      </c>
      <c r="T100">
        <f t="shared" si="4"/>
        <v>1</v>
      </c>
      <c r="V100" t="str">
        <f t="shared" si="53"/>
        <v>251100C3001</v>
      </c>
      <c r="X100" s="5"/>
    </row>
    <row r="101" spans="1:24" x14ac:dyDescent="0.25">
      <c r="A101" t="s">
        <v>211</v>
      </c>
      <c r="B101" s="3">
        <v>251100</v>
      </c>
      <c r="C101" s="6"/>
      <c r="D101" s="4">
        <v>3</v>
      </c>
      <c r="E101" s="6"/>
      <c r="F101" s="4"/>
      <c r="G101" s="4">
        <v>1</v>
      </c>
      <c r="H101" s="3">
        <v>2</v>
      </c>
      <c r="I101" s="4"/>
      <c r="J101" s="4">
        <v>1</v>
      </c>
      <c r="K101" s="4"/>
      <c r="L101" s="4">
        <v>0</v>
      </c>
      <c r="M101" s="5"/>
      <c r="N101" s="5">
        <f t="shared" ref="N101:N102" si="62">B101</f>
        <v>251100</v>
      </c>
      <c r="O101" t="s">
        <v>18</v>
      </c>
      <c r="P101">
        <f t="shared" ref="P101:P102" si="63">D101</f>
        <v>3</v>
      </c>
      <c r="Q101">
        <f t="shared" si="52"/>
        <v>1</v>
      </c>
      <c r="R101">
        <f t="shared" ref="R101:R102" si="64">H101</f>
        <v>2</v>
      </c>
      <c r="S101">
        <f t="shared" ref="S101:S148" si="65">J101</f>
        <v>1</v>
      </c>
      <c r="T101">
        <f t="shared" ref="T101:T148" si="66">L101</f>
        <v>0</v>
      </c>
      <c r="V101" t="str">
        <f t="shared" si="53"/>
        <v>251100C31210</v>
      </c>
      <c r="X101" s="5"/>
    </row>
    <row r="102" spans="1:24" x14ac:dyDescent="0.25">
      <c r="A102" t="s">
        <v>212</v>
      </c>
      <c r="B102" s="3">
        <v>251100</v>
      </c>
      <c r="C102" s="6"/>
      <c r="D102" s="4">
        <v>3</v>
      </c>
      <c r="E102" s="6"/>
      <c r="F102" s="4"/>
      <c r="G102" s="4">
        <v>1</v>
      </c>
      <c r="H102" s="3">
        <v>2</v>
      </c>
      <c r="I102" s="4"/>
      <c r="J102" s="4">
        <v>1</v>
      </c>
      <c r="K102" s="4"/>
      <c r="L102" s="4">
        <v>1</v>
      </c>
      <c r="M102" s="5"/>
      <c r="N102" s="5">
        <f t="shared" si="62"/>
        <v>251100</v>
      </c>
      <c r="O102" t="s">
        <v>18</v>
      </c>
      <c r="P102">
        <f t="shared" si="63"/>
        <v>3</v>
      </c>
      <c r="Q102">
        <f t="shared" si="52"/>
        <v>1</v>
      </c>
      <c r="R102">
        <f t="shared" si="64"/>
        <v>2</v>
      </c>
      <c r="S102">
        <f t="shared" ref="S102" si="67">J102</f>
        <v>1</v>
      </c>
      <c r="T102">
        <f t="shared" ref="T102" si="68">L102</f>
        <v>1</v>
      </c>
      <c r="V102" t="str">
        <f t="shared" si="53"/>
        <v>251100C31211</v>
      </c>
      <c r="X102" s="5"/>
    </row>
    <row r="103" spans="1:24" x14ac:dyDescent="0.25">
      <c r="A103" t="s">
        <v>213</v>
      </c>
      <c r="B103" s="3">
        <v>251100</v>
      </c>
      <c r="C103" s="6"/>
      <c r="D103" s="4">
        <v>3</v>
      </c>
      <c r="E103" s="6"/>
      <c r="F103" s="4"/>
      <c r="G103" s="4">
        <v>2</v>
      </c>
      <c r="H103" s="3">
        <v>1</v>
      </c>
      <c r="I103" s="4"/>
      <c r="J103" s="4">
        <v>1</v>
      </c>
      <c r="K103" s="4"/>
      <c r="L103" s="4">
        <v>0</v>
      </c>
      <c r="M103" s="5"/>
      <c r="N103" s="5">
        <f t="shared" si="60"/>
        <v>251100</v>
      </c>
      <c r="O103" t="s">
        <v>18</v>
      </c>
      <c r="P103">
        <f t="shared" si="61"/>
        <v>3</v>
      </c>
      <c r="Q103">
        <f t="shared" si="52"/>
        <v>2</v>
      </c>
      <c r="R103">
        <f t="shared" si="54"/>
        <v>1</v>
      </c>
      <c r="S103">
        <f t="shared" si="65"/>
        <v>1</v>
      </c>
      <c r="T103">
        <f t="shared" si="66"/>
        <v>0</v>
      </c>
      <c r="V103" t="str">
        <f t="shared" si="53"/>
        <v>251100C32110</v>
      </c>
      <c r="X103" s="5"/>
    </row>
    <row r="104" spans="1:24" x14ac:dyDescent="0.25">
      <c r="A104" t="s">
        <v>214</v>
      </c>
      <c r="B104" s="3">
        <v>251100</v>
      </c>
      <c r="C104" s="6"/>
      <c r="D104" s="4">
        <v>3</v>
      </c>
      <c r="E104" s="6"/>
      <c r="F104" s="4"/>
      <c r="G104" s="4">
        <v>2</v>
      </c>
      <c r="H104" s="3">
        <v>1</v>
      </c>
      <c r="I104" s="4"/>
      <c r="J104" s="4">
        <v>1</v>
      </c>
      <c r="K104" s="4"/>
      <c r="L104" s="4">
        <v>1</v>
      </c>
      <c r="M104" s="5"/>
      <c r="N104" s="5">
        <f t="shared" si="60"/>
        <v>251100</v>
      </c>
      <c r="O104" t="s">
        <v>18</v>
      </c>
      <c r="P104">
        <f t="shared" si="61"/>
        <v>3</v>
      </c>
      <c r="Q104">
        <f t="shared" si="52"/>
        <v>2</v>
      </c>
      <c r="R104">
        <f t="shared" si="54"/>
        <v>1</v>
      </c>
      <c r="S104">
        <f t="shared" si="65"/>
        <v>1</v>
      </c>
      <c r="T104">
        <f t="shared" si="66"/>
        <v>1</v>
      </c>
      <c r="V104" t="str">
        <f t="shared" si="53"/>
        <v>251100C32111</v>
      </c>
      <c r="X104" s="5"/>
    </row>
    <row r="105" spans="1:24" x14ac:dyDescent="0.25">
      <c r="A105" s="13"/>
      <c r="B105" s="17"/>
      <c r="C105" s="5"/>
      <c r="D105" s="2"/>
      <c r="E105" s="5"/>
      <c r="F105" s="2"/>
      <c r="G105" s="2"/>
      <c r="H105" s="17"/>
      <c r="I105" s="2"/>
      <c r="J105" s="2"/>
      <c r="K105" s="2"/>
      <c r="L105" s="2"/>
      <c r="M105" s="5"/>
      <c r="N105" s="5"/>
      <c r="Q105">
        <f t="shared" si="52"/>
        <v>0</v>
      </c>
      <c r="V105" t="str">
        <f t="shared" si="53"/>
        <v>0</v>
      </c>
    </row>
    <row r="106" spans="1:24" x14ac:dyDescent="0.25">
      <c r="A106" s="88" t="s">
        <v>37</v>
      </c>
      <c r="D106" s="2"/>
      <c r="F106" s="2"/>
      <c r="G106" s="2"/>
      <c r="I106" s="2"/>
      <c r="J106" s="2"/>
      <c r="K106" s="2"/>
      <c r="L106" s="2"/>
      <c r="M106" s="5"/>
      <c r="N106" s="5"/>
      <c r="Q106">
        <f t="shared" si="52"/>
        <v>0</v>
      </c>
      <c r="V106" t="str">
        <f t="shared" si="53"/>
        <v>0</v>
      </c>
    </row>
    <row r="107" spans="1:24" x14ac:dyDescent="0.25">
      <c r="A107" t="s">
        <v>179</v>
      </c>
      <c r="B107" s="3">
        <v>250001</v>
      </c>
      <c r="C107" s="6"/>
      <c r="D107" s="4">
        <v>1</v>
      </c>
      <c r="E107" s="6"/>
      <c r="F107" s="4"/>
      <c r="G107" s="4">
        <v>0</v>
      </c>
      <c r="H107" s="3">
        <v>0</v>
      </c>
      <c r="I107" s="4"/>
      <c r="J107" s="4">
        <v>0</v>
      </c>
      <c r="K107" s="4"/>
      <c r="L107" s="4">
        <v>0</v>
      </c>
      <c r="M107" s="5"/>
      <c r="N107" s="5">
        <f t="shared" ref="N107:N120" si="69">B107</f>
        <v>250001</v>
      </c>
      <c r="O107" t="s">
        <v>18</v>
      </c>
      <c r="P107">
        <f t="shared" ref="P107:P120" si="70">D107</f>
        <v>1</v>
      </c>
      <c r="Q107">
        <f t="shared" si="52"/>
        <v>0</v>
      </c>
      <c r="S107">
        <f t="shared" si="65"/>
        <v>0</v>
      </c>
      <c r="T107">
        <f t="shared" si="66"/>
        <v>0</v>
      </c>
      <c r="V107" t="str">
        <f t="shared" si="53"/>
        <v>250001C1000</v>
      </c>
      <c r="X107" s="5"/>
    </row>
    <row r="108" spans="1:24" x14ac:dyDescent="0.25">
      <c r="A108" t="s">
        <v>180</v>
      </c>
      <c r="B108" s="3">
        <v>250001</v>
      </c>
      <c r="C108" s="6"/>
      <c r="D108" s="4">
        <v>1</v>
      </c>
      <c r="E108" s="6"/>
      <c r="F108" s="4"/>
      <c r="G108" s="4">
        <v>0</v>
      </c>
      <c r="H108" s="3">
        <v>0</v>
      </c>
      <c r="I108" s="4"/>
      <c r="J108" s="4">
        <v>0</v>
      </c>
      <c r="K108" s="4"/>
      <c r="L108" s="4">
        <v>1</v>
      </c>
      <c r="M108" s="5"/>
      <c r="N108" s="5">
        <f t="shared" si="69"/>
        <v>250001</v>
      </c>
      <c r="O108" t="s">
        <v>18</v>
      </c>
      <c r="P108">
        <f t="shared" si="70"/>
        <v>1</v>
      </c>
      <c r="Q108">
        <f t="shared" si="52"/>
        <v>0</v>
      </c>
      <c r="S108">
        <f t="shared" si="65"/>
        <v>0</v>
      </c>
      <c r="T108">
        <f t="shared" si="66"/>
        <v>1</v>
      </c>
      <c r="V108" t="str">
        <f t="shared" si="53"/>
        <v>250001C1001</v>
      </c>
      <c r="X108" s="5"/>
    </row>
    <row r="109" spans="1:24" x14ac:dyDescent="0.25">
      <c r="A109" s="130" t="s">
        <v>252</v>
      </c>
      <c r="B109" s="3">
        <v>250001</v>
      </c>
      <c r="C109" s="6"/>
      <c r="D109" s="4">
        <v>1</v>
      </c>
      <c r="E109" s="6"/>
      <c r="F109" s="4"/>
      <c r="G109" s="4">
        <v>3</v>
      </c>
      <c r="H109" s="3">
        <v>2</v>
      </c>
      <c r="I109" s="4"/>
      <c r="J109" s="4">
        <v>1</v>
      </c>
      <c r="K109" s="4"/>
      <c r="L109" s="4">
        <v>0</v>
      </c>
      <c r="M109" s="5"/>
      <c r="N109" s="5">
        <f t="shared" ref="N109:N110" si="71">B109</f>
        <v>250001</v>
      </c>
      <c r="O109" s="5" t="s">
        <v>18</v>
      </c>
      <c r="P109" s="5">
        <f t="shared" ref="P109:P110" si="72">D109</f>
        <v>1</v>
      </c>
      <c r="Q109" s="5">
        <f t="shared" ref="Q109:Q110" si="73">G109</f>
        <v>3</v>
      </c>
      <c r="R109" s="5">
        <f t="shared" ref="R109:R110" si="74">H109</f>
        <v>2</v>
      </c>
      <c r="S109" s="5">
        <f t="shared" ref="S109:S110" si="75">J109</f>
        <v>1</v>
      </c>
      <c r="T109" s="5">
        <f t="shared" ref="T109:T110" si="76">L109</f>
        <v>0</v>
      </c>
      <c r="U109" s="5"/>
      <c r="V109" s="5" t="str">
        <f t="shared" ref="V109:V110" si="77">CONCATENATE(N109,O109,P109,Q109,R109,S109,T109)</f>
        <v>250001C13210</v>
      </c>
      <c r="X109" s="5"/>
    </row>
    <row r="110" spans="1:24" x14ac:dyDescent="0.25">
      <c r="A110" s="130" t="s">
        <v>253</v>
      </c>
      <c r="B110" s="3">
        <v>250001</v>
      </c>
      <c r="C110" s="6"/>
      <c r="D110" s="4">
        <v>1</v>
      </c>
      <c r="E110" s="6"/>
      <c r="F110" s="4"/>
      <c r="G110" s="4">
        <v>3</v>
      </c>
      <c r="H110" s="3">
        <v>2</v>
      </c>
      <c r="I110" s="4"/>
      <c r="J110" s="4">
        <v>1</v>
      </c>
      <c r="K110" s="4"/>
      <c r="L110" s="4">
        <v>1</v>
      </c>
      <c r="M110" s="5"/>
      <c r="N110" s="5">
        <f t="shared" si="71"/>
        <v>250001</v>
      </c>
      <c r="O110" s="5" t="s">
        <v>18</v>
      </c>
      <c r="P110" s="5">
        <f t="shared" si="72"/>
        <v>1</v>
      </c>
      <c r="Q110" s="5">
        <f t="shared" si="73"/>
        <v>3</v>
      </c>
      <c r="R110" s="5">
        <f t="shared" si="74"/>
        <v>2</v>
      </c>
      <c r="S110" s="5">
        <f t="shared" si="75"/>
        <v>1</v>
      </c>
      <c r="T110" s="5">
        <f t="shared" si="76"/>
        <v>1</v>
      </c>
      <c r="U110" s="5"/>
      <c r="V110" s="5" t="str">
        <f t="shared" si="77"/>
        <v>250001C13211</v>
      </c>
      <c r="X110" s="5"/>
    </row>
    <row r="111" spans="1:24" s="5" customFormat="1" x14ac:dyDescent="0.25">
      <c r="A111" s="5" t="s">
        <v>227</v>
      </c>
      <c r="B111" s="3">
        <v>250001</v>
      </c>
      <c r="C111" s="3"/>
      <c r="D111" s="3">
        <v>1</v>
      </c>
      <c r="E111" s="3"/>
      <c r="F111" s="3"/>
      <c r="G111" s="3">
        <v>3</v>
      </c>
      <c r="H111" s="3">
        <v>1</v>
      </c>
      <c r="I111" s="3"/>
      <c r="J111" s="3">
        <v>1</v>
      </c>
      <c r="K111" s="3"/>
      <c r="L111" s="3">
        <v>0</v>
      </c>
      <c r="N111" s="5">
        <f t="shared" si="69"/>
        <v>250001</v>
      </c>
      <c r="O111" s="5" t="s">
        <v>18</v>
      </c>
      <c r="P111" s="5">
        <f t="shared" si="70"/>
        <v>1</v>
      </c>
      <c r="Q111" s="5">
        <f t="shared" si="52"/>
        <v>3</v>
      </c>
      <c r="R111" s="5">
        <f t="shared" si="54"/>
        <v>1</v>
      </c>
      <c r="S111" s="5">
        <f t="shared" si="65"/>
        <v>1</v>
      </c>
      <c r="T111" s="5">
        <f t="shared" si="66"/>
        <v>0</v>
      </c>
      <c r="V111" s="5" t="str">
        <f t="shared" si="53"/>
        <v>250001C13110</v>
      </c>
    </row>
    <row r="112" spans="1:24" s="5" customFormat="1" x14ac:dyDescent="0.25">
      <c r="A112" s="5" t="s">
        <v>228</v>
      </c>
      <c r="B112" s="3">
        <v>250001</v>
      </c>
      <c r="C112" s="3"/>
      <c r="D112" s="3">
        <v>1</v>
      </c>
      <c r="E112" s="3"/>
      <c r="F112" s="3"/>
      <c r="G112" s="3">
        <v>3</v>
      </c>
      <c r="H112" s="3">
        <v>1</v>
      </c>
      <c r="I112" s="3"/>
      <c r="J112" s="3">
        <v>1</v>
      </c>
      <c r="K112" s="3"/>
      <c r="L112" s="3">
        <v>1</v>
      </c>
      <c r="N112" s="5">
        <f t="shared" si="69"/>
        <v>250001</v>
      </c>
      <c r="O112" s="5" t="s">
        <v>18</v>
      </c>
      <c r="P112" s="5">
        <f t="shared" si="70"/>
        <v>1</v>
      </c>
      <c r="Q112" s="5">
        <f t="shared" si="52"/>
        <v>3</v>
      </c>
      <c r="R112" s="5">
        <f t="shared" si="54"/>
        <v>1</v>
      </c>
      <c r="S112" s="5">
        <f t="shared" si="65"/>
        <v>1</v>
      </c>
      <c r="T112" s="5">
        <f t="shared" si="66"/>
        <v>1</v>
      </c>
      <c r="V112" s="5" t="str">
        <f t="shared" si="53"/>
        <v>250001C13111</v>
      </c>
    </row>
    <row r="113" spans="1:25" s="99" customFormat="1" x14ac:dyDescent="0.25">
      <c r="A113" s="133" t="s">
        <v>196</v>
      </c>
      <c r="B113" s="3">
        <v>250001</v>
      </c>
      <c r="C113" s="3"/>
      <c r="D113" s="3">
        <v>1</v>
      </c>
      <c r="E113" s="3"/>
      <c r="F113" s="3"/>
      <c r="G113" s="3">
        <v>4</v>
      </c>
      <c r="H113" s="3">
        <v>1</v>
      </c>
      <c r="I113" s="3"/>
      <c r="J113" s="3">
        <v>1</v>
      </c>
      <c r="K113" s="3"/>
      <c r="L113" s="3">
        <v>0</v>
      </c>
      <c r="M113" s="5"/>
      <c r="N113" s="5">
        <f t="shared" ref="N113:N114" si="78">B113</f>
        <v>250001</v>
      </c>
      <c r="O113" s="5" t="s">
        <v>18</v>
      </c>
      <c r="P113" s="5">
        <f t="shared" ref="P113:P114" si="79">D113</f>
        <v>1</v>
      </c>
      <c r="Q113" s="5">
        <f t="shared" si="52"/>
        <v>4</v>
      </c>
      <c r="R113" s="5">
        <f t="shared" ref="R113:R114" si="80">H113</f>
        <v>1</v>
      </c>
      <c r="S113" s="5">
        <f t="shared" ref="S113:S114" si="81">J113</f>
        <v>1</v>
      </c>
      <c r="T113" s="5">
        <f t="shared" ref="T113:T114" si="82">L113</f>
        <v>0</v>
      </c>
      <c r="U113" s="5"/>
      <c r="V113" s="5" t="str">
        <f t="shared" si="53"/>
        <v>250001C14110</v>
      </c>
      <c r="W113" s="5"/>
      <c r="X113" s="5"/>
      <c r="Y113" s="5"/>
    </row>
    <row r="114" spans="1:25" s="99" customFormat="1" x14ac:dyDescent="0.25">
      <c r="A114" s="133" t="s">
        <v>197</v>
      </c>
      <c r="B114" s="3">
        <v>250001</v>
      </c>
      <c r="C114" s="3"/>
      <c r="D114" s="3">
        <v>1</v>
      </c>
      <c r="E114" s="3"/>
      <c r="F114" s="3"/>
      <c r="G114" s="3">
        <v>4</v>
      </c>
      <c r="H114" s="3">
        <v>1</v>
      </c>
      <c r="I114" s="3"/>
      <c r="J114" s="3">
        <v>1</v>
      </c>
      <c r="K114" s="3"/>
      <c r="L114" s="3">
        <v>1</v>
      </c>
      <c r="M114" s="5"/>
      <c r="N114" s="5">
        <f t="shared" si="78"/>
        <v>250001</v>
      </c>
      <c r="O114" s="5" t="s">
        <v>18</v>
      </c>
      <c r="P114" s="5">
        <f t="shared" si="79"/>
        <v>1</v>
      </c>
      <c r="Q114" s="5">
        <f t="shared" si="52"/>
        <v>4</v>
      </c>
      <c r="R114" s="5">
        <f t="shared" si="80"/>
        <v>1</v>
      </c>
      <c r="S114" s="5">
        <f t="shared" si="81"/>
        <v>1</v>
      </c>
      <c r="T114" s="5">
        <f t="shared" si="82"/>
        <v>1</v>
      </c>
      <c r="U114" s="5"/>
      <c r="V114" s="5" t="str">
        <f t="shared" si="53"/>
        <v>250001C14111</v>
      </c>
      <c r="W114" s="5"/>
      <c r="X114" s="5"/>
      <c r="Y114" s="5"/>
    </row>
    <row r="115" spans="1:25" s="99" customFormat="1" x14ac:dyDescent="0.25">
      <c r="A115" s="133" t="s">
        <v>198</v>
      </c>
      <c r="B115" s="3">
        <v>250001</v>
      </c>
      <c r="C115" s="3"/>
      <c r="D115" s="3">
        <v>1</v>
      </c>
      <c r="E115" s="3"/>
      <c r="F115" s="3"/>
      <c r="G115" s="3">
        <v>4</v>
      </c>
      <c r="H115" s="3">
        <v>2</v>
      </c>
      <c r="I115" s="3"/>
      <c r="J115" s="3">
        <v>1</v>
      </c>
      <c r="K115" s="3"/>
      <c r="L115" s="3">
        <v>0</v>
      </c>
      <c r="M115" s="5"/>
      <c r="N115" s="5">
        <f t="shared" si="69"/>
        <v>250001</v>
      </c>
      <c r="O115" s="5" t="s">
        <v>18</v>
      </c>
      <c r="P115" s="5">
        <f t="shared" si="70"/>
        <v>1</v>
      </c>
      <c r="Q115" s="5">
        <f t="shared" si="52"/>
        <v>4</v>
      </c>
      <c r="R115" s="5">
        <f t="shared" si="54"/>
        <v>2</v>
      </c>
      <c r="S115" s="5">
        <f t="shared" si="65"/>
        <v>1</v>
      </c>
      <c r="T115" s="5">
        <f t="shared" si="66"/>
        <v>0</v>
      </c>
      <c r="U115" s="5"/>
      <c r="V115" s="5" t="str">
        <f t="shared" si="53"/>
        <v>250001C14210</v>
      </c>
      <c r="W115" s="5"/>
      <c r="X115" s="5"/>
      <c r="Y115" s="5"/>
    </row>
    <row r="116" spans="1:25" s="99" customFormat="1" x14ac:dyDescent="0.25">
      <c r="A116" s="133" t="s">
        <v>199</v>
      </c>
      <c r="B116" s="3">
        <v>250001</v>
      </c>
      <c r="C116" s="3"/>
      <c r="D116" s="3">
        <v>1</v>
      </c>
      <c r="E116" s="3"/>
      <c r="F116" s="3"/>
      <c r="G116" s="3">
        <v>4</v>
      </c>
      <c r="H116" s="3">
        <v>2</v>
      </c>
      <c r="I116" s="3"/>
      <c r="J116" s="3">
        <v>1</v>
      </c>
      <c r="K116" s="3"/>
      <c r="L116" s="3">
        <v>1</v>
      </c>
      <c r="M116" s="5"/>
      <c r="N116" s="5">
        <f t="shared" si="69"/>
        <v>250001</v>
      </c>
      <c r="O116" s="5" t="s">
        <v>18</v>
      </c>
      <c r="P116" s="5">
        <f t="shared" si="70"/>
        <v>1</v>
      </c>
      <c r="Q116" s="5">
        <f t="shared" si="52"/>
        <v>4</v>
      </c>
      <c r="R116" s="5">
        <f t="shared" si="54"/>
        <v>2</v>
      </c>
      <c r="S116" s="5">
        <f t="shared" si="65"/>
        <v>1</v>
      </c>
      <c r="T116" s="5">
        <f t="shared" si="66"/>
        <v>1</v>
      </c>
      <c r="U116" s="5"/>
      <c r="V116" s="5" t="str">
        <f t="shared" si="53"/>
        <v>250001C14211</v>
      </c>
      <c r="W116" s="5"/>
      <c r="X116" s="5"/>
      <c r="Y116" s="5"/>
    </row>
    <row r="117" spans="1:25" s="99" customFormat="1" x14ac:dyDescent="0.25">
      <c r="A117" s="137" t="s">
        <v>284</v>
      </c>
      <c r="B117" s="3">
        <v>250001</v>
      </c>
      <c r="C117" s="3"/>
      <c r="D117" s="3">
        <v>1</v>
      </c>
      <c r="E117" s="3"/>
      <c r="F117" s="3"/>
      <c r="G117" s="3">
        <v>4</v>
      </c>
      <c r="H117" s="3">
        <v>3</v>
      </c>
      <c r="I117" s="3"/>
      <c r="J117" s="3">
        <v>1</v>
      </c>
      <c r="K117" s="3"/>
      <c r="L117" s="3">
        <v>0</v>
      </c>
      <c r="M117" s="134"/>
      <c r="N117" s="5">
        <f t="shared" si="69"/>
        <v>250001</v>
      </c>
      <c r="O117" s="5" t="s">
        <v>18</v>
      </c>
      <c r="P117" s="5">
        <f t="shared" si="70"/>
        <v>1</v>
      </c>
      <c r="Q117" s="5">
        <f t="shared" si="52"/>
        <v>4</v>
      </c>
      <c r="R117" s="135">
        <f t="shared" si="54"/>
        <v>3</v>
      </c>
      <c r="S117" s="5">
        <f t="shared" si="65"/>
        <v>1</v>
      </c>
      <c r="T117" s="5">
        <f t="shared" si="66"/>
        <v>0</v>
      </c>
      <c r="U117" s="135"/>
      <c r="V117" s="5" t="str">
        <f t="shared" si="53"/>
        <v>250001C14310</v>
      </c>
      <c r="X117" s="100"/>
    </row>
    <row r="118" spans="1:25" s="99" customFormat="1" x14ac:dyDescent="0.25">
      <c r="A118" s="137" t="s">
        <v>285</v>
      </c>
      <c r="B118" s="3">
        <v>250001</v>
      </c>
      <c r="C118" s="3"/>
      <c r="D118" s="3">
        <v>1</v>
      </c>
      <c r="E118" s="3"/>
      <c r="F118" s="3"/>
      <c r="G118" s="3">
        <v>4</v>
      </c>
      <c r="H118" s="3">
        <v>3</v>
      </c>
      <c r="I118" s="3"/>
      <c r="J118" s="3">
        <v>1</v>
      </c>
      <c r="K118" s="3"/>
      <c r="L118" s="3">
        <v>1</v>
      </c>
      <c r="M118" s="134"/>
      <c r="N118" s="5">
        <f t="shared" si="69"/>
        <v>250001</v>
      </c>
      <c r="O118" s="5" t="s">
        <v>18</v>
      </c>
      <c r="P118" s="5">
        <f t="shared" si="70"/>
        <v>1</v>
      </c>
      <c r="Q118" s="5">
        <f t="shared" si="52"/>
        <v>4</v>
      </c>
      <c r="R118" s="135">
        <f t="shared" si="54"/>
        <v>3</v>
      </c>
      <c r="S118" s="5">
        <f t="shared" si="65"/>
        <v>1</v>
      </c>
      <c r="T118" s="5">
        <f t="shared" si="66"/>
        <v>1</v>
      </c>
      <c r="U118" s="135"/>
      <c r="V118" s="5" t="str">
        <f t="shared" si="53"/>
        <v>250001C14311</v>
      </c>
      <c r="X118" s="100"/>
    </row>
    <row r="119" spans="1:25" s="99" customFormat="1" x14ac:dyDescent="0.25">
      <c r="A119" s="137" t="s">
        <v>286</v>
      </c>
      <c r="B119" s="3">
        <v>250001</v>
      </c>
      <c r="C119" s="3"/>
      <c r="D119" s="3">
        <v>1</v>
      </c>
      <c r="E119" s="3"/>
      <c r="F119" s="3"/>
      <c r="G119" s="3">
        <v>4</v>
      </c>
      <c r="H119" s="3">
        <v>4</v>
      </c>
      <c r="I119" s="3"/>
      <c r="J119" s="3">
        <v>1</v>
      </c>
      <c r="K119" s="3"/>
      <c r="L119" s="3">
        <v>0</v>
      </c>
      <c r="M119" s="134"/>
      <c r="N119" s="5">
        <f t="shared" si="69"/>
        <v>250001</v>
      </c>
      <c r="O119" s="5" t="s">
        <v>18</v>
      </c>
      <c r="P119" s="5">
        <f t="shared" si="70"/>
        <v>1</v>
      </c>
      <c r="Q119" s="5">
        <f t="shared" si="52"/>
        <v>4</v>
      </c>
      <c r="R119" s="135">
        <f t="shared" si="54"/>
        <v>4</v>
      </c>
      <c r="S119" s="5">
        <f t="shared" si="65"/>
        <v>1</v>
      </c>
      <c r="T119" s="5">
        <f t="shared" si="66"/>
        <v>0</v>
      </c>
      <c r="U119" s="135"/>
      <c r="V119" s="5" t="str">
        <f t="shared" si="53"/>
        <v>250001C14410</v>
      </c>
      <c r="X119" s="100"/>
    </row>
    <row r="120" spans="1:25" s="99" customFormat="1" x14ac:dyDescent="0.25">
      <c r="A120" s="137" t="s">
        <v>287</v>
      </c>
      <c r="B120" s="3">
        <v>250001</v>
      </c>
      <c r="C120" s="3"/>
      <c r="D120" s="3">
        <v>1</v>
      </c>
      <c r="E120" s="3"/>
      <c r="F120" s="3"/>
      <c r="G120" s="3">
        <v>4</v>
      </c>
      <c r="H120" s="3">
        <v>4</v>
      </c>
      <c r="I120" s="3"/>
      <c r="J120" s="3">
        <v>1</v>
      </c>
      <c r="K120" s="3"/>
      <c r="L120" s="3">
        <v>1</v>
      </c>
      <c r="M120" s="134"/>
      <c r="N120" s="5">
        <f t="shared" si="69"/>
        <v>250001</v>
      </c>
      <c r="O120" s="5" t="s">
        <v>18</v>
      </c>
      <c r="P120" s="5">
        <f t="shared" si="70"/>
        <v>1</v>
      </c>
      <c r="Q120" s="5">
        <f t="shared" si="52"/>
        <v>4</v>
      </c>
      <c r="R120" s="135">
        <f t="shared" si="54"/>
        <v>4</v>
      </c>
      <c r="S120" s="5">
        <f t="shared" si="65"/>
        <v>1</v>
      </c>
      <c r="T120" s="5">
        <f t="shared" si="66"/>
        <v>1</v>
      </c>
      <c r="U120" s="135"/>
      <c r="V120" s="5" t="str">
        <f t="shared" si="53"/>
        <v>250001C14411</v>
      </c>
      <c r="X120" s="100"/>
    </row>
    <row r="121" spans="1:25" s="99" customFormat="1" x14ac:dyDescent="0.25">
      <c r="A121" s="133"/>
      <c r="B121" s="133"/>
      <c r="C121" s="133"/>
      <c r="D121" s="133"/>
      <c r="E121" s="133"/>
      <c r="F121" s="133"/>
      <c r="G121" s="133"/>
      <c r="H121" s="133"/>
      <c r="I121" s="133"/>
      <c r="J121" s="133"/>
      <c r="K121" s="133"/>
      <c r="L121" s="133"/>
      <c r="M121" s="134"/>
      <c r="N121" s="134"/>
      <c r="O121" s="135"/>
      <c r="P121" s="135"/>
      <c r="Q121" s="135"/>
      <c r="R121" s="135"/>
      <c r="S121" s="135"/>
      <c r="T121" s="135"/>
      <c r="U121" s="135"/>
      <c r="V121" s="5"/>
      <c r="X121" s="100"/>
    </row>
    <row r="122" spans="1:25" x14ac:dyDescent="0.25">
      <c r="A122" s="5"/>
      <c r="B122" s="17"/>
      <c r="C122" s="5"/>
      <c r="D122" s="2"/>
      <c r="E122" s="5"/>
      <c r="F122" s="2"/>
      <c r="G122" s="2"/>
      <c r="H122" s="17"/>
      <c r="I122" s="2"/>
      <c r="J122" s="2"/>
      <c r="K122" s="2"/>
      <c r="L122" s="2"/>
      <c r="M122" s="5"/>
      <c r="N122" s="5"/>
      <c r="Q122">
        <f t="shared" si="52"/>
        <v>0</v>
      </c>
      <c r="V122" t="str">
        <f t="shared" si="53"/>
        <v>0</v>
      </c>
    </row>
    <row r="123" spans="1:25" x14ac:dyDescent="0.25">
      <c r="A123" s="88" t="s">
        <v>38</v>
      </c>
      <c r="D123" s="2"/>
      <c r="F123" s="2"/>
      <c r="G123" s="2"/>
      <c r="I123" s="2"/>
      <c r="J123" s="2"/>
      <c r="K123" s="2"/>
      <c r="L123" s="2"/>
      <c r="M123" s="5"/>
      <c r="N123" s="5"/>
      <c r="Q123">
        <f t="shared" si="52"/>
        <v>0</v>
      </c>
      <c r="V123" t="str">
        <f t="shared" si="53"/>
        <v>0</v>
      </c>
    </row>
    <row r="124" spans="1:25" x14ac:dyDescent="0.25">
      <c r="A124" t="s">
        <v>205</v>
      </c>
      <c r="B124" s="3">
        <v>250001</v>
      </c>
      <c r="C124" s="6"/>
      <c r="D124" s="4">
        <v>2</v>
      </c>
      <c r="E124" s="6"/>
      <c r="F124" s="4"/>
      <c r="G124" s="4">
        <v>0</v>
      </c>
      <c r="H124" s="3">
        <v>0</v>
      </c>
      <c r="I124" s="4"/>
      <c r="J124" s="4">
        <v>0</v>
      </c>
      <c r="K124" s="4"/>
      <c r="L124" s="4">
        <v>0</v>
      </c>
      <c r="M124" s="5"/>
      <c r="N124" s="5">
        <f t="shared" ref="N124:N131" si="83">B124</f>
        <v>250001</v>
      </c>
      <c r="O124" t="s">
        <v>18</v>
      </c>
      <c r="P124">
        <f t="shared" ref="P124:P131" si="84">D124</f>
        <v>2</v>
      </c>
      <c r="Q124">
        <f t="shared" si="52"/>
        <v>0</v>
      </c>
      <c r="S124">
        <f t="shared" si="65"/>
        <v>0</v>
      </c>
      <c r="T124">
        <f t="shared" si="66"/>
        <v>0</v>
      </c>
      <c r="V124" t="str">
        <f t="shared" si="53"/>
        <v>250001C2000</v>
      </c>
      <c r="X124" s="5"/>
    </row>
    <row r="125" spans="1:25" x14ac:dyDescent="0.25">
      <c r="A125" t="s">
        <v>181</v>
      </c>
      <c r="B125" s="3">
        <v>250001</v>
      </c>
      <c r="C125" s="6"/>
      <c r="D125" s="4">
        <v>2</v>
      </c>
      <c r="E125" s="6"/>
      <c r="F125" s="4"/>
      <c r="G125" s="4">
        <v>0</v>
      </c>
      <c r="H125" s="3">
        <v>0</v>
      </c>
      <c r="I125" s="4"/>
      <c r="J125" s="4">
        <v>0</v>
      </c>
      <c r="K125" s="4"/>
      <c r="L125" s="4">
        <v>1</v>
      </c>
      <c r="M125" s="5"/>
      <c r="N125" s="5">
        <f t="shared" si="83"/>
        <v>250001</v>
      </c>
      <c r="O125" t="s">
        <v>18</v>
      </c>
      <c r="P125">
        <f t="shared" si="84"/>
        <v>2</v>
      </c>
      <c r="Q125">
        <f t="shared" si="52"/>
        <v>0</v>
      </c>
      <c r="S125">
        <f t="shared" si="65"/>
        <v>0</v>
      </c>
      <c r="T125">
        <f t="shared" si="66"/>
        <v>1</v>
      </c>
      <c r="V125" t="str">
        <f t="shared" si="53"/>
        <v>250001C2001</v>
      </c>
      <c r="X125" s="5"/>
    </row>
    <row r="126" spans="1:25" x14ac:dyDescent="0.25">
      <c r="A126" s="130" t="s">
        <v>250</v>
      </c>
      <c r="B126" s="3">
        <v>250001</v>
      </c>
      <c r="C126" s="6"/>
      <c r="D126" s="4">
        <v>2</v>
      </c>
      <c r="E126" s="6"/>
      <c r="F126" s="4"/>
      <c r="G126" s="4">
        <v>3</v>
      </c>
      <c r="H126" s="3">
        <v>2</v>
      </c>
      <c r="I126" s="4"/>
      <c r="J126" s="4">
        <v>1</v>
      </c>
      <c r="K126" s="4"/>
      <c r="L126" s="4">
        <v>0</v>
      </c>
      <c r="M126" s="5"/>
      <c r="N126" s="5">
        <f t="shared" si="83"/>
        <v>250001</v>
      </c>
      <c r="O126" t="s">
        <v>18</v>
      </c>
      <c r="P126">
        <f t="shared" ref="P126:P127" si="85">D126</f>
        <v>2</v>
      </c>
      <c r="Q126">
        <f t="shared" ref="Q126:Q127" si="86">G126</f>
        <v>3</v>
      </c>
      <c r="R126" s="5">
        <f t="shared" si="54"/>
        <v>2</v>
      </c>
      <c r="S126">
        <f t="shared" ref="S126:S127" si="87">J126</f>
        <v>1</v>
      </c>
      <c r="T126">
        <f t="shared" ref="T126:T127" si="88">L126</f>
        <v>0</v>
      </c>
      <c r="V126" t="str">
        <f t="shared" ref="V126:V127" si="89">CONCATENATE(N126,O126,P126,Q126,R126,S126,T126)</f>
        <v>250001C23210</v>
      </c>
      <c r="X126" s="5"/>
    </row>
    <row r="127" spans="1:25" x14ac:dyDescent="0.25">
      <c r="A127" s="130" t="s">
        <v>251</v>
      </c>
      <c r="B127" s="3">
        <v>250001</v>
      </c>
      <c r="C127" s="6"/>
      <c r="D127" s="4">
        <v>2</v>
      </c>
      <c r="E127" s="6"/>
      <c r="F127" s="4"/>
      <c r="G127" s="4">
        <v>3</v>
      </c>
      <c r="H127" s="3">
        <v>2</v>
      </c>
      <c r="I127" s="4"/>
      <c r="J127" s="4">
        <v>1</v>
      </c>
      <c r="K127" s="4"/>
      <c r="L127" s="4">
        <v>1</v>
      </c>
      <c r="M127" s="5"/>
      <c r="N127" s="5">
        <f t="shared" si="83"/>
        <v>250001</v>
      </c>
      <c r="O127" t="s">
        <v>18</v>
      </c>
      <c r="P127">
        <f t="shared" si="85"/>
        <v>2</v>
      </c>
      <c r="Q127">
        <f t="shared" si="86"/>
        <v>3</v>
      </c>
      <c r="R127" s="5">
        <f t="shared" si="54"/>
        <v>2</v>
      </c>
      <c r="S127">
        <f t="shared" si="87"/>
        <v>1</v>
      </c>
      <c r="T127">
        <f t="shared" si="88"/>
        <v>1</v>
      </c>
      <c r="V127" t="str">
        <f t="shared" si="89"/>
        <v>250001C23211</v>
      </c>
      <c r="X127" s="5"/>
    </row>
    <row r="128" spans="1:25" s="5" customFormat="1" x14ac:dyDescent="0.25">
      <c r="A128" s="5" t="s">
        <v>229</v>
      </c>
      <c r="B128" s="3">
        <v>250001</v>
      </c>
      <c r="C128" s="3"/>
      <c r="D128" s="3">
        <v>2</v>
      </c>
      <c r="E128" s="3"/>
      <c r="F128" s="3"/>
      <c r="G128" s="3">
        <v>3</v>
      </c>
      <c r="H128" s="3">
        <v>1</v>
      </c>
      <c r="I128" s="3"/>
      <c r="J128" s="3">
        <v>1</v>
      </c>
      <c r="K128" s="3"/>
      <c r="L128" s="3">
        <v>0</v>
      </c>
      <c r="N128" s="5">
        <f t="shared" si="83"/>
        <v>250001</v>
      </c>
      <c r="O128" s="5" t="s">
        <v>18</v>
      </c>
      <c r="P128" s="5">
        <f t="shared" si="84"/>
        <v>2</v>
      </c>
      <c r="Q128" s="5">
        <f t="shared" si="52"/>
        <v>3</v>
      </c>
      <c r="R128" s="5">
        <f t="shared" si="54"/>
        <v>1</v>
      </c>
      <c r="S128" s="5">
        <f t="shared" si="65"/>
        <v>1</v>
      </c>
      <c r="T128" s="5">
        <f t="shared" si="66"/>
        <v>0</v>
      </c>
      <c r="V128" s="5" t="str">
        <f t="shared" si="53"/>
        <v>250001C23110</v>
      </c>
    </row>
    <row r="129" spans="1:24" s="5" customFormat="1" x14ac:dyDescent="0.25">
      <c r="A129" s="5" t="s">
        <v>230</v>
      </c>
      <c r="B129" s="3">
        <v>250001</v>
      </c>
      <c r="C129" s="3"/>
      <c r="D129" s="3">
        <v>2</v>
      </c>
      <c r="E129" s="3"/>
      <c r="F129" s="3"/>
      <c r="G129" s="3">
        <v>3</v>
      </c>
      <c r="H129" s="3">
        <v>1</v>
      </c>
      <c r="I129" s="3"/>
      <c r="J129" s="3">
        <v>1</v>
      </c>
      <c r="K129" s="3"/>
      <c r="L129" s="3">
        <v>1</v>
      </c>
      <c r="N129" s="5">
        <f t="shared" si="83"/>
        <v>250001</v>
      </c>
      <c r="O129" s="5" t="s">
        <v>18</v>
      </c>
      <c r="P129" s="5">
        <f t="shared" si="84"/>
        <v>2</v>
      </c>
      <c r="Q129" s="5">
        <f t="shared" si="52"/>
        <v>3</v>
      </c>
      <c r="R129" s="5">
        <f t="shared" si="54"/>
        <v>1</v>
      </c>
      <c r="S129" s="5">
        <f t="shared" si="65"/>
        <v>1</v>
      </c>
      <c r="T129" s="5">
        <f t="shared" si="66"/>
        <v>1</v>
      </c>
      <c r="V129" s="5" t="str">
        <f t="shared" si="53"/>
        <v>250001C23111</v>
      </c>
    </row>
    <row r="130" spans="1:24" x14ac:dyDescent="0.25">
      <c r="A130" t="s">
        <v>200</v>
      </c>
      <c r="B130" s="3">
        <v>250001</v>
      </c>
      <c r="C130" s="6"/>
      <c r="D130" s="4">
        <v>2</v>
      </c>
      <c r="E130" s="6"/>
      <c r="F130" s="4"/>
      <c r="G130" s="4">
        <v>4</v>
      </c>
      <c r="H130" s="3">
        <v>1</v>
      </c>
      <c r="I130" s="4"/>
      <c r="J130" s="4">
        <v>1</v>
      </c>
      <c r="K130" s="4"/>
      <c r="L130" s="4">
        <v>0</v>
      </c>
      <c r="M130" s="5"/>
      <c r="N130" s="5">
        <f t="shared" si="83"/>
        <v>250001</v>
      </c>
      <c r="O130" t="s">
        <v>18</v>
      </c>
      <c r="P130">
        <f t="shared" si="84"/>
        <v>2</v>
      </c>
      <c r="Q130">
        <f t="shared" si="52"/>
        <v>4</v>
      </c>
      <c r="R130">
        <f t="shared" si="54"/>
        <v>1</v>
      </c>
      <c r="S130">
        <f t="shared" si="65"/>
        <v>1</v>
      </c>
      <c r="T130">
        <f t="shared" si="66"/>
        <v>0</v>
      </c>
      <c r="V130" t="str">
        <f t="shared" si="53"/>
        <v>250001C24110</v>
      </c>
      <c r="X130" s="5"/>
    </row>
    <row r="131" spans="1:24" x14ac:dyDescent="0.25">
      <c r="A131" t="s">
        <v>201</v>
      </c>
      <c r="B131" s="3">
        <v>250001</v>
      </c>
      <c r="C131" s="6"/>
      <c r="D131" s="4">
        <v>2</v>
      </c>
      <c r="E131" s="6"/>
      <c r="F131" s="4"/>
      <c r="G131" s="4">
        <v>4</v>
      </c>
      <c r="H131" s="3">
        <v>1</v>
      </c>
      <c r="I131" s="4"/>
      <c r="J131" s="4">
        <v>1</v>
      </c>
      <c r="K131" s="4"/>
      <c r="L131" s="4">
        <v>1</v>
      </c>
      <c r="M131" s="5"/>
      <c r="N131" s="5">
        <f t="shared" si="83"/>
        <v>250001</v>
      </c>
      <c r="O131" t="s">
        <v>18</v>
      </c>
      <c r="P131">
        <f t="shared" si="84"/>
        <v>2</v>
      </c>
      <c r="Q131">
        <f t="shared" si="52"/>
        <v>4</v>
      </c>
      <c r="R131">
        <f t="shared" si="54"/>
        <v>1</v>
      </c>
      <c r="S131">
        <f t="shared" si="65"/>
        <v>1</v>
      </c>
      <c r="T131">
        <f t="shared" si="66"/>
        <v>1</v>
      </c>
      <c r="V131" t="str">
        <f t="shared" si="53"/>
        <v>250001C24111</v>
      </c>
      <c r="X131" s="5"/>
    </row>
    <row r="132" spans="1:24" x14ac:dyDescent="0.25">
      <c r="A132" t="s">
        <v>202</v>
      </c>
      <c r="B132" s="3">
        <v>250001</v>
      </c>
      <c r="C132" s="6"/>
      <c r="D132" s="4">
        <v>2</v>
      </c>
      <c r="E132" s="6"/>
      <c r="F132" s="4"/>
      <c r="G132" s="4">
        <v>4</v>
      </c>
      <c r="H132" s="3">
        <v>2</v>
      </c>
      <c r="I132" s="4"/>
      <c r="J132" s="4">
        <v>1</v>
      </c>
      <c r="K132" s="4"/>
      <c r="L132" s="4">
        <v>0</v>
      </c>
      <c r="M132" s="5"/>
      <c r="N132" s="5">
        <f t="shared" ref="N132:N137" si="90">B132</f>
        <v>250001</v>
      </c>
      <c r="O132" t="s">
        <v>18</v>
      </c>
      <c r="P132">
        <f t="shared" ref="P132:P137" si="91">D132</f>
        <v>2</v>
      </c>
      <c r="Q132">
        <f t="shared" si="52"/>
        <v>4</v>
      </c>
      <c r="R132">
        <f t="shared" ref="R132:R137" si="92">H132</f>
        <v>2</v>
      </c>
      <c r="S132">
        <f t="shared" ref="S132:S137" si="93">J132</f>
        <v>1</v>
      </c>
      <c r="T132">
        <f t="shared" ref="T132:T137" si="94">L132</f>
        <v>0</v>
      </c>
      <c r="V132" t="str">
        <f t="shared" si="53"/>
        <v>250001C24210</v>
      </c>
      <c r="X132" s="5"/>
    </row>
    <row r="133" spans="1:24" x14ac:dyDescent="0.25">
      <c r="A133" t="s">
        <v>203</v>
      </c>
      <c r="B133" s="3">
        <v>250001</v>
      </c>
      <c r="C133" s="6"/>
      <c r="D133" s="4">
        <v>2</v>
      </c>
      <c r="E133" s="6"/>
      <c r="F133" s="4"/>
      <c r="G133" s="4">
        <v>4</v>
      </c>
      <c r="H133" s="3">
        <v>2</v>
      </c>
      <c r="I133" s="4"/>
      <c r="J133" s="4">
        <v>1</v>
      </c>
      <c r="K133" s="4"/>
      <c r="L133" s="4">
        <v>1</v>
      </c>
      <c r="M133" s="5"/>
      <c r="N133" s="5">
        <f t="shared" si="90"/>
        <v>250001</v>
      </c>
      <c r="O133" t="s">
        <v>18</v>
      </c>
      <c r="P133">
        <f t="shared" si="91"/>
        <v>2</v>
      </c>
      <c r="Q133">
        <f t="shared" si="52"/>
        <v>4</v>
      </c>
      <c r="R133">
        <f t="shared" si="92"/>
        <v>2</v>
      </c>
      <c r="S133">
        <f t="shared" si="93"/>
        <v>1</v>
      </c>
      <c r="T133">
        <f t="shared" si="94"/>
        <v>1</v>
      </c>
      <c r="V133" t="str">
        <f t="shared" si="53"/>
        <v>250001C24211</v>
      </c>
      <c r="X133" s="5"/>
    </row>
    <row r="134" spans="1:24" x14ac:dyDescent="0.25">
      <c r="A134" s="136" t="s">
        <v>292</v>
      </c>
      <c r="B134" s="3">
        <v>250001</v>
      </c>
      <c r="C134" s="6"/>
      <c r="D134" s="4">
        <v>2</v>
      </c>
      <c r="E134" s="4"/>
      <c r="F134" s="4"/>
      <c r="G134" s="4">
        <v>4</v>
      </c>
      <c r="H134" s="4">
        <v>3</v>
      </c>
      <c r="I134" s="4"/>
      <c r="J134" s="4">
        <v>1</v>
      </c>
      <c r="K134" s="4"/>
      <c r="L134" s="4">
        <v>0</v>
      </c>
      <c r="M134" s="5"/>
      <c r="N134" s="5">
        <f t="shared" si="90"/>
        <v>250001</v>
      </c>
      <c r="O134" t="s">
        <v>18</v>
      </c>
      <c r="P134">
        <f t="shared" si="91"/>
        <v>2</v>
      </c>
      <c r="Q134">
        <f t="shared" si="52"/>
        <v>4</v>
      </c>
      <c r="R134">
        <f t="shared" si="92"/>
        <v>3</v>
      </c>
      <c r="S134">
        <f t="shared" si="93"/>
        <v>1</v>
      </c>
      <c r="T134">
        <f t="shared" si="94"/>
        <v>0</v>
      </c>
      <c r="V134" t="str">
        <f t="shared" si="53"/>
        <v>250001C24310</v>
      </c>
      <c r="X134" s="5"/>
    </row>
    <row r="135" spans="1:24" x14ac:dyDescent="0.25">
      <c r="A135" s="136" t="s">
        <v>288</v>
      </c>
      <c r="B135" s="3">
        <v>250001</v>
      </c>
      <c r="C135" s="6"/>
      <c r="D135" s="4">
        <v>2</v>
      </c>
      <c r="E135" s="4"/>
      <c r="F135" s="4"/>
      <c r="G135" s="4">
        <v>4</v>
      </c>
      <c r="H135" s="4">
        <v>3</v>
      </c>
      <c r="I135" s="4"/>
      <c r="J135" s="4">
        <v>1</v>
      </c>
      <c r="K135" s="4"/>
      <c r="L135" s="4">
        <v>1</v>
      </c>
      <c r="M135" s="5"/>
      <c r="N135" s="5">
        <f t="shared" si="90"/>
        <v>250001</v>
      </c>
      <c r="O135" t="s">
        <v>18</v>
      </c>
      <c r="P135">
        <f t="shared" si="91"/>
        <v>2</v>
      </c>
      <c r="Q135">
        <f t="shared" si="52"/>
        <v>4</v>
      </c>
      <c r="R135">
        <f t="shared" si="92"/>
        <v>3</v>
      </c>
      <c r="S135">
        <f t="shared" si="93"/>
        <v>1</v>
      </c>
      <c r="T135">
        <f t="shared" si="94"/>
        <v>1</v>
      </c>
      <c r="V135" t="str">
        <f t="shared" si="53"/>
        <v>250001C24311</v>
      </c>
      <c r="X135" s="5"/>
    </row>
    <row r="136" spans="1:24" x14ac:dyDescent="0.25">
      <c r="A136" s="136" t="s">
        <v>290</v>
      </c>
      <c r="B136" s="3">
        <v>250001</v>
      </c>
      <c r="C136" s="6"/>
      <c r="D136" s="4">
        <v>2</v>
      </c>
      <c r="E136" s="4"/>
      <c r="F136" s="4"/>
      <c r="G136" s="4">
        <v>4</v>
      </c>
      <c r="H136" s="4">
        <v>4</v>
      </c>
      <c r="I136" s="4"/>
      <c r="J136" s="4">
        <v>1</v>
      </c>
      <c r="K136" s="4"/>
      <c r="L136" s="4">
        <v>0</v>
      </c>
      <c r="M136" s="5"/>
      <c r="N136" s="5">
        <f t="shared" si="90"/>
        <v>250001</v>
      </c>
      <c r="O136" t="s">
        <v>18</v>
      </c>
      <c r="P136">
        <f t="shared" si="91"/>
        <v>2</v>
      </c>
      <c r="Q136">
        <f t="shared" si="52"/>
        <v>4</v>
      </c>
      <c r="R136">
        <f t="shared" si="92"/>
        <v>4</v>
      </c>
      <c r="S136">
        <f t="shared" si="93"/>
        <v>1</v>
      </c>
      <c r="T136">
        <f t="shared" si="94"/>
        <v>0</v>
      </c>
      <c r="V136" t="str">
        <f t="shared" si="53"/>
        <v>250001C24410</v>
      </c>
      <c r="X136" s="5"/>
    </row>
    <row r="137" spans="1:24" x14ac:dyDescent="0.25">
      <c r="A137" s="136" t="s">
        <v>291</v>
      </c>
      <c r="B137" s="3">
        <v>250001</v>
      </c>
      <c r="C137" s="6"/>
      <c r="D137" s="4">
        <v>2</v>
      </c>
      <c r="E137" s="4"/>
      <c r="F137" s="4"/>
      <c r="G137" s="4">
        <v>4</v>
      </c>
      <c r="H137" s="4">
        <v>4</v>
      </c>
      <c r="I137" s="4"/>
      <c r="J137" s="4">
        <v>1</v>
      </c>
      <c r="K137" s="4"/>
      <c r="L137" s="4">
        <v>1</v>
      </c>
      <c r="M137" s="5"/>
      <c r="N137" s="5">
        <f t="shared" si="90"/>
        <v>250001</v>
      </c>
      <c r="O137" t="s">
        <v>18</v>
      </c>
      <c r="P137">
        <f t="shared" si="91"/>
        <v>2</v>
      </c>
      <c r="Q137">
        <f t="shared" si="52"/>
        <v>4</v>
      </c>
      <c r="R137">
        <f t="shared" si="92"/>
        <v>4</v>
      </c>
      <c r="S137">
        <f t="shared" si="93"/>
        <v>1</v>
      </c>
      <c r="T137">
        <f t="shared" si="94"/>
        <v>1</v>
      </c>
      <c r="V137" t="str">
        <f t="shared" si="53"/>
        <v>250001C24411</v>
      </c>
      <c r="X137" s="5"/>
    </row>
    <row r="138" spans="1:24" x14ac:dyDescent="0.25">
      <c r="H138"/>
      <c r="M138" s="5"/>
      <c r="N138" s="5"/>
      <c r="X138" s="5"/>
    </row>
    <row r="139" spans="1:24" x14ac:dyDescent="0.25">
      <c r="H139"/>
      <c r="M139" s="5"/>
      <c r="N139" s="5"/>
      <c r="X139" s="5"/>
    </row>
    <row r="140" spans="1:24" x14ac:dyDescent="0.25">
      <c r="H140"/>
      <c r="M140" s="5"/>
      <c r="N140" s="5"/>
      <c r="X140" s="5"/>
    </row>
    <row r="141" spans="1:24" x14ac:dyDescent="0.25">
      <c r="Q141">
        <f t="shared" si="52"/>
        <v>0</v>
      </c>
      <c r="V141" t="str">
        <f t="shared" si="53"/>
        <v>0</v>
      </c>
    </row>
    <row r="142" spans="1:24" x14ac:dyDescent="0.25">
      <c r="A142" s="89" t="s">
        <v>39</v>
      </c>
      <c r="B142" t="s">
        <v>289</v>
      </c>
      <c r="D142" s="2"/>
      <c r="F142" s="2"/>
      <c r="G142" s="2"/>
      <c r="I142" s="2"/>
      <c r="J142" s="2"/>
      <c r="K142" s="2"/>
      <c r="L142" s="2"/>
      <c r="M142" s="5"/>
      <c r="N142" s="5"/>
      <c r="Q142">
        <f t="shared" si="52"/>
        <v>0</v>
      </c>
      <c r="V142" t="str">
        <f t="shared" si="53"/>
        <v>0</v>
      </c>
    </row>
    <row r="143" spans="1:24" x14ac:dyDescent="0.25">
      <c r="A143" t="s">
        <v>204</v>
      </c>
      <c r="B143" s="3">
        <v>250001</v>
      </c>
      <c r="C143" s="6"/>
      <c r="D143" s="4">
        <v>3</v>
      </c>
      <c r="E143" s="6"/>
      <c r="F143" s="4"/>
      <c r="G143" s="4">
        <v>0</v>
      </c>
      <c r="H143" s="3">
        <v>0</v>
      </c>
      <c r="I143" s="4"/>
      <c r="J143" s="4">
        <v>0</v>
      </c>
      <c r="K143" s="4"/>
      <c r="L143" s="4">
        <v>0</v>
      </c>
      <c r="M143" s="5"/>
      <c r="N143" s="5">
        <f t="shared" ref="N143:N148" si="95">B143</f>
        <v>250001</v>
      </c>
      <c r="O143" t="s">
        <v>18</v>
      </c>
      <c r="P143">
        <f t="shared" ref="P143:P148" si="96">D143</f>
        <v>3</v>
      </c>
      <c r="Q143">
        <f t="shared" si="52"/>
        <v>0</v>
      </c>
      <c r="S143">
        <f t="shared" si="65"/>
        <v>0</v>
      </c>
      <c r="T143">
        <f t="shared" si="66"/>
        <v>0</v>
      </c>
      <c r="V143" t="str">
        <f t="shared" si="53"/>
        <v>250001C3000</v>
      </c>
      <c r="X143" s="5"/>
    </row>
    <row r="144" spans="1:24" x14ac:dyDescent="0.25">
      <c r="A144" t="s">
        <v>183</v>
      </c>
      <c r="B144" s="3">
        <v>250001</v>
      </c>
      <c r="C144" s="6"/>
      <c r="D144" s="4">
        <v>3</v>
      </c>
      <c r="E144" s="6"/>
      <c r="F144" s="4"/>
      <c r="G144" s="4">
        <v>0</v>
      </c>
      <c r="H144" s="3">
        <v>0</v>
      </c>
      <c r="I144" s="4"/>
      <c r="J144" s="4">
        <v>0</v>
      </c>
      <c r="K144" s="4"/>
      <c r="L144" s="4">
        <v>1</v>
      </c>
      <c r="M144" s="5"/>
      <c r="N144" s="5">
        <f t="shared" si="95"/>
        <v>250001</v>
      </c>
      <c r="O144" t="s">
        <v>18</v>
      </c>
      <c r="P144">
        <f t="shared" si="96"/>
        <v>3</v>
      </c>
      <c r="Q144">
        <f t="shared" ref="Q144:Q149" si="97">G144</f>
        <v>0</v>
      </c>
      <c r="S144">
        <f t="shared" si="65"/>
        <v>0</v>
      </c>
      <c r="T144">
        <f t="shared" si="66"/>
        <v>1</v>
      </c>
      <c r="V144" t="str">
        <f t="shared" ref="V144:V150" si="98">CONCATENATE(N144,O144,P144,Q144,R144,S144,T144)</f>
        <v>250001C3001</v>
      </c>
      <c r="X144" s="5"/>
    </row>
    <row r="145" spans="1:24" s="5" customFormat="1" x14ac:dyDescent="0.25">
      <c r="A145" s="5" t="s">
        <v>231</v>
      </c>
      <c r="B145" s="3">
        <v>250001</v>
      </c>
      <c r="C145" s="3"/>
      <c r="D145" s="3">
        <v>3</v>
      </c>
      <c r="E145" s="3"/>
      <c r="F145" s="3"/>
      <c r="G145" s="3">
        <v>3</v>
      </c>
      <c r="H145" s="3">
        <v>1</v>
      </c>
      <c r="I145" s="3"/>
      <c r="J145" s="3">
        <v>1</v>
      </c>
      <c r="K145" s="3"/>
      <c r="L145" s="3">
        <v>0</v>
      </c>
      <c r="N145" s="5">
        <f t="shared" si="95"/>
        <v>250001</v>
      </c>
      <c r="O145" s="5" t="s">
        <v>18</v>
      </c>
      <c r="P145" s="5">
        <f t="shared" si="96"/>
        <v>3</v>
      </c>
      <c r="Q145" s="5">
        <f t="shared" si="97"/>
        <v>3</v>
      </c>
      <c r="R145" s="5">
        <f t="shared" si="54"/>
        <v>1</v>
      </c>
      <c r="S145" s="5">
        <f t="shared" si="65"/>
        <v>1</v>
      </c>
      <c r="T145" s="5">
        <f t="shared" si="66"/>
        <v>0</v>
      </c>
      <c r="V145" s="5" t="str">
        <f t="shared" si="98"/>
        <v>250001C33110</v>
      </c>
    </row>
    <row r="146" spans="1:24" s="5" customFormat="1" x14ac:dyDescent="0.25">
      <c r="A146" s="5" t="s">
        <v>232</v>
      </c>
      <c r="B146" s="3">
        <v>250001</v>
      </c>
      <c r="C146" s="3"/>
      <c r="D146" s="3">
        <v>3</v>
      </c>
      <c r="E146" s="3"/>
      <c r="F146" s="3"/>
      <c r="G146" s="3">
        <v>3</v>
      </c>
      <c r="H146" s="3">
        <v>1</v>
      </c>
      <c r="I146" s="3"/>
      <c r="J146" s="3">
        <v>1</v>
      </c>
      <c r="K146" s="3"/>
      <c r="L146" s="3">
        <v>1</v>
      </c>
      <c r="N146" s="5">
        <f t="shared" si="95"/>
        <v>250001</v>
      </c>
      <c r="O146" s="5" t="s">
        <v>18</v>
      </c>
      <c r="P146" s="5">
        <f t="shared" si="96"/>
        <v>3</v>
      </c>
      <c r="Q146" s="5">
        <f t="shared" si="97"/>
        <v>3</v>
      </c>
      <c r="R146" s="5">
        <f t="shared" si="54"/>
        <v>1</v>
      </c>
      <c r="S146" s="5">
        <f t="shared" si="65"/>
        <v>1</v>
      </c>
      <c r="T146" s="5">
        <f t="shared" si="66"/>
        <v>1</v>
      </c>
      <c r="V146" s="5" t="str">
        <f t="shared" si="98"/>
        <v>250001C33111</v>
      </c>
    </row>
    <row r="147" spans="1:24" x14ac:dyDescent="0.25">
      <c r="A147" t="s">
        <v>206</v>
      </c>
      <c r="B147" s="3">
        <v>250001</v>
      </c>
      <c r="C147" s="6"/>
      <c r="D147" s="4">
        <v>3</v>
      </c>
      <c r="E147" s="6"/>
      <c r="F147" s="4"/>
      <c r="G147" s="4">
        <v>4</v>
      </c>
      <c r="H147" s="3">
        <v>1</v>
      </c>
      <c r="I147" s="4"/>
      <c r="J147" s="4">
        <v>1</v>
      </c>
      <c r="K147" s="4"/>
      <c r="L147" s="4">
        <v>0</v>
      </c>
      <c r="M147" s="5"/>
      <c r="N147" s="5">
        <f t="shared" si="95"/>
        <v>250001</v>
      </c>
      <c r="O147" t="s">
        <v>18</v>
      </c>
      <c r="P147">
        <f t="shared" si="96"/>
        <v>3</v>
      </c>
      <c r="Q147">
        <f t="shared" si="97"/>
        <v>4</v>
      </c>
      <c r="R147">
        <f t="shared" si="54"/>
        <v>1</v>
      </c>
      <c r="S147">
        <f t="shared" si="65"/>
        <v>1</v>
      </c>
      <c r="T147">
        <f t="shared" si="66"/>
        <v>0</v>
      </c>
      <c r="V147" t="str">
        <f t="shared" si="98"/>
        <v>250001C34110</v>
      </c>
      <c r="X147" s="5"/>
    </row>
    <row r="148" spans="1:24" x14ac:dyDescent="0.25">
      <c r="A148" t="s">
        <v>207</v>
      </c>
      <c r="B148" s="3">
        <v>250001</v>
      </c>
      <c r="C148" s="6"/>
      <c r="D148" s="4">
        <v>3</v>
      </c>
      <c r="E148" s="6"/>
      <c r="F148" s="4"/>
      <c r="G148" s="4">
        <v>4</v>
      </c>
      <c r="H148" s="3">
        <v>1</v>
      </c>
      <c r="I148" s="4"/>
      <c r="J148" s="4">
        <v>1</v>
      </c>
      <c r="K148" s="4"/>
      <c r="L148" s="4">
        <v>1</v>
      </c>
      <c r="M148" s="5"/>
      <c r="N148" s="5">
        <f t="shared" si="95"/>
        <v>250001</v>
      </c>
      <c r="O148" t="s">
        <v>18</v>
      </c>
      <c r="P148">
        <f t="shared" si="96"/>
        <v>3</v>
      </c>
      <c r="Q148">
        <f t="shared" si="97"/>
        <v>4</v>
      </c>
      <c r="R148">
        <f t="shared" si="54"/>
        <v>1</v>
      </c>
      <c r="S148">
        <f t="shared" si="65"/>
        <v>1</v>
      </c>
      <c r="T148">
        <f t="shared" si="66"/>
        <v>1</v>
      </c>
      <c r="V148" t="str">
        <f t="shared" si="98"/>
        <v>250001C34111</v>
      </c>
      <c r="X148" s="5"/>
    </row>
    <row r="149" spans="1:24" x14ac:dyDescent="0.25">
      <c r="A149" t="s">
        <v>208</v>
      </c>
      <c r="B149" s="3">
        <v>250001</v>
      </c>
      <c r="C149" s="6"/>
      <c r="D149" s="4">
        <v>3</v>
      </c>
      <c r="E149" s="6"/>
      <c r="F149" s="4"/>
      <c r="G149" s="4">
        <v>4</v>
      </c>
      <c r="H149" s="3">
        <v>2</v>
      </c>
      <c r="I149" s="4"/>
      <c r="J149" s="4">
        <v>1</v>
      </c>
      <c r="K149" s="4"/>
      <c r="L149" s="4">
        <v>0</v>
      </c>
      <c r="M149" s="5"/>
      <c r="N149" s="5">
        <f t="shared" ref="N149:N150" si="99">B149</f>
        <v>250001</v>
      </c>
      <c r="O149" t="s">
        <v>18</v>
      </c>
      <c r="P149">
        <f t="shared" ref="P149:P150" si="100">D149</f>
        <v>3</v>
      </c>
      <c r="Q149">
        <f t="shared" si="97"/>
        <v>4</v>
      </c>
      <c r="R149">
        <f t="shared" ref="R149:R150" si="101">H149</f>
        <v>2</v>
      </c>
      <c r="S149">
        <f t="shared" ref="S149:S150" si="102">J149</f>
        <v>1</v>
      </c>
      <c r="T149">
        <f t="shared" ref="T149:T150" si="103">L149</f>
        <v>0</v>
      </c>
      <c r="V149" t="str">
        <f t="shared" si="98"/>
        <v>250001C34210</v>
      </c>
      <c r="X149" s="5"/>
    </row>
    <row r="150" spans="1:24" x14ac:dyDescent="0.25">
      <c r="A150" t="s">
        <v>209</v>
      </c>
      <c r="B150" s="3">
        <v>250001</v>
      </c>
      <c r="C150" s="6"/>
      <c r="D150" s="4">
        <v>3</v>
      </c>
      <c r="E150" s="6"/>
      <c r="F150" s="4"/>
      <c r="G150" s="4">
        <v>4</v>
      </c>
      <c r="H150" s="3">
        <v>2</v>
      </c>
      <c r="I150" s="4"/>
      <c r="J150" s="4">
        <v>1</v>
      </c>
      <c r="K150" s="4"/>
      <c r="L150" s="4">
        <v>1</v>
      </c>
      <c r="M150" s="5"/>
      <c r="N150" s="5">
        <f t="shared" si="99"/>
        <v>250001</v>
      </c>
      <c r="O150" t="s">
        <v>18</v>
      </c>
      <c r="P150">
        <f t="shared" si="100"/>
        <v>3</v>
      </c>
      <c r="Q150">
        <f>G150</f>
        <v>4</v>
      </c>
      <c r="R150">
        <f t="shared" si="101"/>
        <v>2</v>
      </c>
      <c r="S150">
        <f t="shared" si="102"/>
        <v>1</v>
      </c>
      <c r="T150">
        <f t="shared" si="103"/>
        <v>1</v>
      </c>
      <c r="V150" t="str">
        <f t="shared" si="98"/>
        <v>250001C34211</v>
      </c>
      <c r="X150" s="5"/>
    </row>
  </sheetData>
  <mergeCells count="14">
    <mergeCell ref="A10:A11"/>
    <mergeCell ref="B10:B11"/>
    <mergeCell ref="I2:J2"/>
    <mergeCell ref="I5:J11"/>
    <mergeCell ref="K5:L11"/>
    <mergeCell ref="C9:D11"/>
    <mergeCell ref="C4:C5"/>
    <mergeCell ref="D4:D5"/>
    <mergeCell ref="K2:L2"/>
    <mergeCell ref="A2:B2"/>
    <mergeCell ref="C2:D2"/>
    <mergeCell ref="E2:H2"/>
    <mergeCell ref="A4:A9"/>
    <mergeCell ref="B4:B9"/>
  </mergeCells>
  <pageMargins left="0.7" right="0.7" top="0.78740157499999996" bottom="0.78740157499999996" header="0.3" footer="0.3"/>
  <pageSetup paperSize="8" scale="6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194"/>
  <sheetViews>
    <sheetView showGridLines="0" tabSelected="1" zoomScale="115" zoomScaleNormal="115" workbookViewId="0">
      <selection activeCell="H3" sqref="H3"/>
    </sheetView>
  </sheetViews>
  <sheetFormatPr baseColWidth="10" defaultRowHeight="15" x14ac:dyDescent="0.25"/>
  <cols>
    <col min="1" max="1" width="11.42578125" style="75"/>
    <col min="2" max="2" width="21.140625" style="75" customWidth="1"/>
    <col min="3" max="3" width="40.28515625" bestFit="1" customWidth="1"/>
    <col min="4" max="4" width="8.42578125" bestFit="1" customWidth="1"/>
    <col min="5" max="5" width="20.140625" bestFit="1" customWidth="1"/>
    <col min="6" max="6" width="12.5703125" bestFit="1" customWidth="1"/>
    <col min="7" max="7" width="27.140625" bestFit="1" customWidth="1"/>
    <col min="8" max="8" width="29.85546875" customWidth="1"/>
    <col min="9" max="9" width="15.7109375" bestFit="1" customWidth="1"/>
    <col min="10" max="10" width="12.140625" bestFit="1" customWidth="1"/>
    <col min="11" max="11" width="11.28515625" bestFit="1" customWidth="1"/>
    <col min="12" max="12" width="10" hidden="1" customWidth="1"/>
    <col min="13" max="13" width="18.28515625" bestFit="1" customWidth="1"/>
    <col min="14" max="14" width="4.5703125" bestFit="1" customWidth="1"/>
    <col min="15" max="15" width="2" bestFit="1" customWidth="1"/>
    <col min="16" max="16" width="5.140625" bestFit="1" customWidth="1"/>
    <col min="17" max="17" width="3.5703125" bestFit="1" customWidth="1"/>
    <col min="19" max="19" width="2" bestFit="1" customWidth="1"/>
    <col min="20" max="20" width="12.140625" bestFit="1" customWidth="1"/>
    <col min="21" max="21" width="2" bestFit="1" customWidth="1"/>
    <col min="22" max="22" width="12.85546875" bestFit="1" customWidth="1"/>
    <col min="25" max="70" width="11.42578125" style="75"/>
  </cols>
  <sheetData>
    <row r="1" spans="1:90" x14ac:dyDescent="0.25">
      <c r="A1" s="125"/>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row>
    <row r="2" spans="1:90" s="75" customFormat="1" ht="15.75" x14ac:dyDescent="0.25">
      <c r="A2" s="125"/>
      <c r="B2" s="143" t="s">
        <v>300</v>
      </c>
      <c r="C2" s="144"/>
      <c r="D2" s="144"/>
      <c r="E2" s="144"/>
      <c r="F2" s="145"/>
      <c r="G2" s="146"/>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row>
    <row r="3" spans="1:90" ht="15.75" x14ac:dyDescent="0.25">
      <c r="A3" s="125"/>
      <c r="B3" s="146"/>
      <c r="C3" s="146"/>
      <c r="D3" s="146"/>
      <c r="E3" s="146"/>
      <c r="F3" s="146"/>
      <c r="G3" s="146"/>
      <c r="H3" s="125"/>
      <c r="I3" s="125"/>
      <c r="J3" s="125"/>
      <c r="K3" s="182" t="s">
        <v>265</v>
      </c>
      <c r="L3" s="183"/>
      <c r="M3" s="183"/>
      <c r="N3" s="183"/>
      <c r="O3" s="183"/>
      <c r="P3" s="183"/>
      <c r="Q3" s="183"/>
      <c r="R3" s="183"/>
      <c r="S3" s="183"/>
      <c r="T3" s="183"/>
      <c r="U3" s="183"/>
      <c r="V3" s="184"/>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row>
    <row r="4" spans="1:90" ht="15.75" x14ac:dyDescent="0.25">
      <c r="A4" s="125"/>
      <c r="B4" s="146"/>
      <c r="C4" s="147" t="s">
        <v>272</v>
      </c>
      <c r="D4" s="147" t="s">
        <v>273</v>
      </c>
      <c r="E4" s="147" t="s">
        <v>274</v>
      </c>
      <c r="F4" s="147" t="s">
        <v>184</v>
      </c>
      <c r="G4" s="147" t="s">
        <v>275</v>
      </c>
      <c r="H4" s="125"/>
      <c r="I4" s="125"/>
      <c r="J4" s="125"/>
      <c r="K4" s="126"/>
      <c r="L4" s="127"/>
      <c r="M4" s="127" t="s">
        <v>7</v>
      </c>
      <c r="N4" s="127"/>
      <c r="O4" s="127"/>
      <c r="P4" s="127" t="s">
        <v>52</v>
      </c>
      <c r="Q4" s="127"/>
      <c r="R4" s="127" t="s">
        <v>4</v>
      </c>
      <c r="S4" s="127"/>
      <c r="T4" s="127" t="s">
        <v>184</v>
      </c>
      <c r="U4" s="127"/>
      <c r="V4" s="128" t="s">
        <v>185</v>
      </c>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row>
    <row r="5" spans="1:90" ht="15.75" x14ac:dyDescent="0.25">
      <c r="A5" s="125"/>
      <c r="B5" s="143" t="s">
        <v>301</v>
      </c>
      <c r="C5" s="148">
        <v>250002</v>
      </c>
      <c r="D5" s="148">
        <v>2</v>
      </c>
      <c r="E5" s="148">
        <v>44</v>
      </c>
      <c r="F5" s="148">
        <v>0</v>
      </c>
      <c r="G5" s="148">
        <v>0</v>
      </c>
      <c r="H5" s="125"/>
      <c r="I5" s="125"/>
      <c r="J5" s="125"/>
      <c r="K5" s="82">
        <v>250002</v>
      </c>
      <c r="L5" s="138" t="s">
        <v>55</v>
      </c>
      <c r="M5" s="139" t="s">
        <v>127</v>
      </c>
      <c r="N5" s="139" t="s">
        <v>61</v>
      </c>
      <c r="O5" s="140">
        <v>1</v>
      </c>
      <c r="P5" s="139" t="s">
        <v>15</v>
      </c>
      <c r="Q5" s="141">
        <v>0</v>
      </c>
      <c r="R5" s="77" t="s">
        <v>125</v>
      </c>
      <c r="S5" s="140">
        <v>0</v>
      </c>
      <c r="T5" s="77" t="s">
        <v>125</v>
      </c>
      <c r="U5" s="140">
        <v>0</v>
      </c>
      <c r="V5" s="142" t="s">
        <v>121</v>
      </c>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row>
    <row r="6" spans="1:90" ht="15.75" x14ac:dyDescent="0.25">
      <c r="A6" s="125"/>
      <c r="B6" s="143" t="s">
        <v>302</v>
      </c>
      <c r="C6" s="147" t="str">
        <f>VLOOKUP(C5,K5:M9,3,FALSE)</f>
        <v>PHOENIX Vario CART</v>
      </c>
      <c r="D6" s="147" t="str">
        <f>VLOOKUP(D5,O5:P7,2,FALSE)</f>
        <v>EU</v>
      </c>
      <c r="E6" s="147" t="str">
        <f>VLOOKUP(E5,Q5:R15,2,FALSE)</f>
        <v>ED 25</v>
      </c>
      <c r="F6" s="147" t="str">
        <f>VLOOKUP(F5,S5:T6,2,FALSE)</f>
        <v>None</v>
      </c>
      <c r="G6" s="147" t="str">
        <f>VLOOKUP(G5,U5:V6,2,FALSE)</f>
        <v xml:space="preserve"> </v>
      </c>
      <c r="H6" s="125"/>
      <c r="I6" s="125"/>
      <c r="J6" s="125"/>
      <c r="K6" s="82">
        <v>250000</v>
      </c>
      <c r="L6" s="35" t="s">
        <v>56</v>
      </c>
      <c r="M6" s="34" t="s">
        <v>128</v>
      </c>
      <c r="N6" s="34" t="s">
        <v>14</v>
      </c>
      <c r="O6" s="79">
        <v>2</v>
      </c>
      <c r="P6" s="32" t="s">
        <v>14</v>
      </c>
      <c r="Q6" s="79">
        <v>11</v>
      </c>
      <c r="R6" s="74" t="s">
        <v>5</v>
      </c>
      <c r="S6" s="79">
        <v>1</v>
      </c>
      <c r="T6" s="74" t="s">
        <v>126</v>
      </c>
      <c r="U6" s="79">
        <v>1</v>
      </c>
      <c r="V6" s="81" t="s">
        <v>62</v>
      </c>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row>
    <row r="7" spans="1:90" ht="15.75" x14ac:dyDescent="0.25">
      <c r="A7" s="125"/>
      <c r="B7" s="146"/>
      <c r="C7" s="146"/>
      <c r="D7" s="146"/>
      <c r="E7" s="146"/>
      <c r="F7" s="146"/>
      <c r="G7" s="146"/>
      <c r="H7" s="125"/>
      <c r="I7" s="125"/>
      <c r="J7" s="125"/>
      <c r="K7" s="82">
        <v>251000</v>
      </c>
      <c r="L7" s="33" t="s">
        <v>57</v>
      </c>
      <c r="M7" s="32" t="s">
        <v>128</v>
      </c>
      <c r="N7" s="32" t="s">
        <v>15</v>
      </c>
      <c r="O7" s="79">
        <v>3</v>
      </c>
      <c r="P7" s="80" t="s">
        <v>53</v>
      </c>
      <c r="Q7" s="79">
        <v>12</v>
      </c>
      <c r="R7" s="74" t="s">
        <v>45</v>
      </c>
      <c r="S7" s="74"/>
      <c r="T7" s="74"/>
      <c r="U7" s="74"/>
      <c r="V7" s="81"/>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row>
    <row r="8" spans="1:90" ht="16.5" thickBot="1" x14ac:dyDescent="0.3">
      <c r="A8" s="125"/>
      <c r="B8" s="143" t="s">
        <v>303</v>
      </c>
      <c r="C8" s="185" t="s">
        <v>304</v>
      </c>
      <c r="D8" s="186"/>
      <c r="E8" s="186"/>
      <c r="F8" s="186"/>
      <c r="G8" s="189" t="s">
        <v>305</v>
      </c>
      <c r="H8" s="190"/>
      <c r="I8" s="125"/>
      <c r="J8" s="125"/>
      <c r="K8" s="82">
        <v>251100</v>
      </c>
      <c r="L8" s="33" t="s">
        <v>58</v>
      </c>
      <c r="M8" s="32" t="s">
        <v>128</v>
      </c>
      <c r="N8" s="32" t="s">
        <v>53</v>
      </c>
      <c r="O8" s="12"/>
      <c r="P8" s="12"/>
      <c r="Q8" s="79">
        <v>22</v>
      </c>
      <c r="R8" s="12" t="s">
        <v>254</v>
      </c>
      <c r="S8" s="74"/>
      <c r="T8" s="74"/>
      <c r="U8" s="74"/>
      <c r="V8" s="81"/>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row>
    <row r="9" spans="1:90" ht="16.5" thickBot="1" x14ac:dyDescent="0.3">
      <c r="A9" s="125"/>
      <c r="B9" s="28" t="str">
        <f>CONCATENATE(VLOOKUP(C5,K5:M9,2,FALSE),D5,E5,F5,G5)</f>
        <v>250002C24400</v>
      </c>
      <c r="C9" s="29" t="str">
        <f>CONCATENATE(" ",C6,"/",D6,"/",E6,"/",F6,"/",G6)</f>
        <v xml:space="preserve"> PHOENIX Vario CART/EU/ED 25/None/ </v>
      </c>
      <c r="D9" s="30"/>
      <c r="E9" s="30"/>
      <c r="F9" s="31"/>
      <c r="G9" s="187" t="str">
        <f>IF(ISNA(VLOOKUP(B9,'Varianten '!V:V,1,FALSE)),"Please contact Thomas Palten or Lukas Kunkel","combination available")</f>
        <v>combination available</v>
      </c>
      <c r="H9" s="188"/>
      <c r="I9" s="125"/>
      <c r="J9" s="125"/>
      <c r="K9" s="82">
        <v>250001</v>
      </c>
      <c r="L9" s="33" t="s">
        <v>60</v>
      </c>
      <c r="M9" s="12" t="s">
        <v>128</v>
      </c>
      <c r="N9" s="12" t="s">
        <v>61</v>
      </c>
      <c r="O9" s="12"/>
      <c r="P9" s="12"/>
      <c r="Q9" s="79">
        <v>21</v>
      </c>
      <c r="R9" s="74" t="s">
        <v>124</v>
      </c>
      <c r="S9" s="74"/>
      <c r="T9" s="74"/>
      <c r="U9" s="74"/>
      <c r="V9" s="81"/>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row>
    <row r="10" spans="1:90" ht="15.75" x14ac:dyDescent="0.25">
      <c r="A10" s="125"/>
      <c r="B10" s="146"/>
      <c r="C10" s="146"/>
      <c r="D10" s="146"/>
      <c r="E10" s="146"/>
      <c r="F10" s="146"/>
      <c r="G10" s="146"/>
      <c r="H10" s="125"/>
      <c r="I10" s="125"/>
      <c r="J10" s="125"/>
      <c r="K10" s="83"/>
      <c r="L10" s="33"/>
      <c r="M10" s="12"/>
      <c r="N10" s="12"/>
      <c r="O10" s="12"/>
      <c r="P10" s="74"/>
      <c r="Q10" s="79">
        <v>32</v>
      </c>
      <c r="R10" s="12" t="s">
        <v>255</v>
      </c>
      <c r="S10" s="74"/>
      <c r="T10" s="74"/>
      <c r="U10" s="74"/>
      <c r="V10" s="81"/>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row>
    <row r="11" spans="1:90" ht="15.75" x14ac:dyDescent="0.25">
      <c r="A11" s="125"/>
      <c r="B11" s="146"/>
      <c r="C11" s="146"/>
      <c r="D11" s="146"/>
      <c r="E11" s="149" t="s">
        <v>270</v>
      </c>
      <c r="F11" s="150">
        <f>SUM(VLOOKUP(C5,Gewicht!A:G,2,FALSE),IF(AND(OR(E5=11,E5=41,E5=42,E5=22),D5=2),VLOOKUP(E5,Gewicht!Q4:W245,2,FALSE),VLOOKUP(E5,Gewicht!I4:O262,2,FALSE)),VLOOKUP(F5,Gewicht!Y:AE,2,FALSE),VLOOKUP(Variantentool!G5,Gewicht!AG:AM,2,FALSE),Gewicht!AV4,Gewicht!BC4,Gewicht!AO4)</f>
        <v>105</v>
      </c>
      <c r="G11" s="146"/>
      <c r="H11" s="125"/>
      <c r="I11" s="125"/>
      <c r="J11" s="125"/>
      <c r="K11" s="129"/>
      <c r="L11" s="74"/>
      <c r="M11" s="74"/>
      <c r="N11" s="74"/>
      <c r="O11" s="74"/>
      <c r="P11" s="74"/>
      <c r="Q11" s="79">
        <v>31</v>
      </c>
      <c r="R11" s="74" t="s">
        <v>233</v>
      </c>
      <c r="S11" s="74"/>
      <c r="T11" s="74"/>
      <c r="U11" s="74"/>
      <c r="V11" s="81"/>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row>
    <row r="12" spans="1:90" ht="15.75" x14ac:dyDescent="0.25">
      <c r="A12" s="125"/>
      <c r="B12" s="146"/>
      <c r="C12" s="146"/>
      <c r="D12" s="146"/>
      <c r="E12" s="151" t="s">
        <v>271</v>
      </c>
      <c r="F12" s="152">
        <f>SUM(VLOOKUP(C5,Leistung!A:G,2,FALSE),IF(AND(OR(E5=11,E5=41,E5=42,E5=22),D5=2),VLOOKUP(E5,Leistung!Q4:W265,2,FALSE),VLOOKUP(E5,Leistung!I4:O265,2,FALSE)),VLOOKUP(F5,Leistung!Y:AE,2,FALSE),VLOOKUP(Variantentool!G5,Leistung!AG:AM,2,FALSE),Leistung!AV4,Leistung!BC4,Leistung!AO4)/1000</f>
        <v>1.3740000000000001</v>
      </c>
      <c r="G12" s="146"/>
      <c r="H12" s="125"/>
      <c r="I12" s="125"/>
      <c r="J12" s="125"/>
      <c r="K12" s="129"/>
      <c r="L12" s="74"/>
      <c r="M12" s="74"/>
      <c r="N12" s="74"/>
      <c r="O12" s="74"/>
      <c r="P12" s="74"/>
      <c r="Q12" s="79">
        <v>41</v>
      </c>
      <c r="R12" s="74" t="s">
        <v>122</v>
      </c>
      <c r="S12" s="74"/>
      <c r="T12" s="74"/>
      <c r="U12" s="74"/>
      <c r="V12" s="81"/>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row>
    <row r="13" spans="1:90" ht="15.75" x14ac:dyDescent="0.25">
      <c r="A13" s="125"/>
      <c r="B13" s="146"/>
      <c r="C13" s="146"/>
      <c r="D13" s="146"/>
      <c r="E13" s="146"/>
      <c r="F13" s="146"/>
      <c r="G13" s="146"/>
      <c r="H13" s="125"/>
      <c r="I13" s="125"/>
      <c r="J13" s="125"/>
      <c r="K13" s="129"/>
      <c r="L13" s="74"/>
      <c r="M13" s="74"/>
      <c r="N13" s="74"/>
      <c r="O13" s="74"/>
      <c r="P13" s="74"/>
      <c r="Q13" s="79">
        <v>42</v>
      </c>
      <c r="R13" s="74" t="s">
        <v>123</v>
      </c>
      <c r="S13" s="74"/>
      <c r="T13" s="74"/>
      <c r="U13" s="74"/>
      <c r="V13" s="81"/>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row>
    <row r="14" spans="1:90" x14ac:dyDescent="0.25">
      <c r="A14" s="125"/>
      <c r="B14" s="125"/>
      <c r="C14" s="125"/>
      <c r="D14" s="125"/>
      <c r="E14" s="125"/>
      <c r="F14" s="125"/>
      <c r="G14" s="125"/>
      <c r="H14" s="125"/>
      <c r="I14" s="125"/>
      <c r="J14" s="125"/>
      <c r="K14" s="129"/>
      <c r="L14" s="74"/>
      <c r="M14" s="74"/>
      <c r="N14" s="74"/>
      <c r="O14" s="74"/>
      <c r="P14" s="74"/>
      <c r="Q14" s="79">
        <v>43</v>
      </c>
      <c r="R14" s="74" t="s">
        <v>293</v>
      </c>
      <c r="S14" s="74"/>
      <c r="T14" s="74"/>
      <c r="U14" s="74"/>
      <c r="V14" s="81"/>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row>
    <row r="15" spans="1:90" x14ac:dyDescent="0.25">
      <c r="A15" s="125"/>
      <c r="B15" s="78" t="s">
        <v>306</v>
      </c>
      <c r="C15" s="125"/>
      <c r="D15" s="125"/>
      <c r="E15" s="125"/>
      <c r="F15" s="125"/>
      <c r="G15" s="125"/>
      <c r="H15" s="125"/>
      <c r="I15" s="125"/>
      <c r="J15" s="125"/>
      <c r="K15" s="84"/>
      <c r="L15" s="85"/>
      <c r="M15" s="85"/>
      <c r="N15" s="85"/>
      <c r="O15" s="85"/>
      <c r="P15" s="85"/>
      <c r="Q15" s="86">
        <v>44</v>
      </c>
      <c r="R15" s="85" t="s">
        <v>294</v>
      </c>
      <c r="S15" s="85"/>
      <c r="T15" s="85"/>
      <c r="U15" s="85"/>
      <c r="V15" s="76"/>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row>
    <row r="16" spans="1:90" ht="15" customHeight="1" x14ac:dyDescent="0.25">
      <c r="A16" s="125"/>
      <c r="B16" s="181" t="str">
        <f>CONCATENATE("Helium-leak-detector-cart version consisting of: ",VLOOKUP(C5,'Vertriebstext EN'!A:G,2,FALSE),IF(AND(OR(E5=11,E5=21,E5=41,E5=42,E5=22),D5=2),VLOOKUP(E5,'Vertriebstext EN'!Q4:W262,2,FALSE),VLOOKUP(E5,'Vertriebstext EN'!I4:O262,2,FALSE)),VLOOKUP(F5,'Vertriebstext EN'!Y4:AE26,2,FALSE),"The weight of the cart is approx. ",F11," kg."," The nominal electr. power is approx. ", F12," kW.",VLOOKUP(G5,'Vertriebstext EN'!AG4:AM47,2,FALSE))</f>
        <v>Helium-leak-detector-cart version consisting of: 
1x 250002V02 Phoenix Vario
    Lowest detectable He leak rate ≤ 5E-12 mbar l/s,
    Lowest detectable He leak rate sniffer &lt; 1E-9 mbar l/s
    Time until readiness for operation &lt; 2 minutes,
    With integrated test leak TL 7,
    Mass spectrometer 180° magnetic sector field,
    Ion source with 2 cathodes, iridium yttria coated,
    Detectable masses 2, 3 and 4,
    Inlet port connection DN 25 KF,
    Color display with capacitive touchscreen and 
    intuitive menu structure,
    Integrated web server for remote control via local wifi,
    Internal data logging and 2 USB ports for external data logging and
    software updates,
    Accessories plugs for remote control, sniffer lines and partial flow
    system,
    HDMI port for connection of external display, LD port for interface
    modules,
    Ethernet network port / RJ45,
    Power supply 100 - 240 V, 50/60 Hz,
    ------------------------------------------------------------------------
    24 months warranty on the product and 36 months warranty on the
    built-in ion source
    ------------------------------------------------------------------------
1x 162025V001 ECODRY 25 plus 100-127/200-240V
    Multi-stage roots pump, oil free
    Integrated check-valve and silencer
    Max. pumping speed without gas ballast: 25 m³/h
    Ultimate pressure without gas ballastt: 1 x 10-2 mbarThe weight of the cart is approx. 105 kg. The nominal electr. power is approx. 1,374 kW.
The system will be delivered in the cart version. Functionally tested and leak tightness proved. 
The leak detector cart is CE-certified.</v>
      </c>
      <c r="C16" s="181"/>
      <c r="D16" s="181"/>
      <c r="E16" s="181"/>
      <c r="F16" s="181"/>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row>
    <row r="17" spans="1:82" x14ac:dyDescent="0.25">
      <c r="A17" s="125"/>
      <c r="B17" s="181"/>
      <c r="C17" s="181"/>
      <c r="D17" s="181"/>
      <c r="E17" s="181"/>
      <c r="F17" s="181"/>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row>
    <row r="18" spans="1:82" x14ac:dyDescent="0.25">
      <c r="A18" s="125"/>
      <c r="B18" s="181"/>
      <c r="C18" s="181"/>
      <c r="D18" s="181"/>
      <c r="E18" s="181"/>
      <c r="F18" s="181"/>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row>
    <row r="19" spans="1:82" x14ac:dyDescent="0.25">
      <c r="A19" s="125"/>
      <c r="B19" s="181"/>
      <c r="C19" s="181"/>
      <c r="D19" s="181"/>
      <c r="E19" s="181"/>
      <c r="F19" s="181"/>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row>
    <row r="20" spans="1:82" x14ac:dyDescent="0.25">
      <c r="A20" s="125"/>
      <c r="B20" s="181"/>
      <c r="C20" s="181"/>
      <c r="D20" s="181"/>
      <c r="E20" s="181"/>
      <c r="F20" s="181"/>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row>
    <row r="21" spans="1:82" x14ac:dyDescent="0.25">
      <c r="A21" s="125"/>
      <c r="B21" s="181"/>
      <c r="C21" s="181"/>
      <c r="D21" s="181"/>
      <c r="E21" s="181"/>
      <c r="F21" s="181"/>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row>
    <row r="22" spans="1:82" x14ac:dyDescent="0.25">
      <c r="A22" s="125"/>
      <c r="B22" s="181"/>
      <c r="C22" s="181"/>
      <c r="D22" s="181"/>
      <c r="E22" s="181"/>
      <c r="F22" s="181"/>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row>
    <row r="23" spans="1:82" x14ac:dyDescent="0.25">
      <c r="A23" s="125"/>
      <c r="B23" s="181"/>
      <c r="C23" s="181"/>
      <c r="D23" s="181"/>
      <c r="E23" s="181"/>
      <c r="F23" s="181"/>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125"/>
      <c r="BU23" s="125"/>
      <c r="BV23" s="125"/>
      <c r="BW23" s="125"/>
      <c r="BX23" s="125"/>
      <c r="BY23" s="125"/>
      <c r="BZ23" s="125"/>
      <c r="CA23" s="125"/>
      <c r="CB23" s="125"/>
      <c r="CC23" s="125"/>
      <c r="CD23" s="125"/>
    </row>
    <row r="24" spans="1:82" x14ac:dyDescent="0.25">
      <c r="A24" s="125"/>
      <c r="B24" s="181"/>
      <c r="C24" s="181"/>
      <c r="D24" s="181"/>
      <c r="E24" s="181"/>
      <c r="F24" s="181"/>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row>
    <row r="25" spans="1:82" x14ac:dyDescent="0.25">
      <c r="A25" s="125"/>
      <c r="B25" s="181"/>
      <c r="C25" s="181"/>
      <c r="D25" s="181"/>
      <c r="E25" s="181"/>
      <c r="F25" s="181"/>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row>
    <row r="26" spans="1:82" x14ac:dyDescent="0.25">
      <c r="A26" s="125"/>
      <c r="B26" s="181"/>
      <c r="C26" s="181"/>
      <c r="D26" s="181"/>
      <c r="E26" s="181"/>
      <c r="F26" s="181"/>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row>
    <row r="27" spans="1:82" x14ac:dyDescent="0.25">
      <c r="A27" s="125"/>
      <c r="B27" s="181"/>
      <c r="C27" s="181"/>
      <c r="D27" s="181"/>
      <c r="E27" s="181"/>
      <c r="F27" s="181"/>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row>
    <row r="28" spans="1:82" x14ac:dyDescent="0.25">
      <c r="A28" s="125"/>
      <c r="B28" s="181"/>
      <c r="C28" s="181"/>
      <c r="D28" s="181"/>
      <c r="E28" s="181"/>
      <c r="F28" s="181"/>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row>
    <row r="29" spans="1:82" x14ac:dyDescent="0.25">
      <c r="A29" s="125"/>
      <c r="B29" s="181"/>
      <c r="C29" s="181"/>
      <c r="D29" s="181"/>
      <c r="E29" s="181"/>
      <c r="F29" s="181"/>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row>
    <row r="30" spans="1:82" x14ac:dyDescent="0.25">
      <c r="A30" s="125"/>
      <c r="B30" s="181"/>
      <c r="C30" s="181"/>
      <c r="D30" s="181"/>
      <c r="E30" s="181"/>
      <c r="F30" s="181"/>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row>
    <row r="31" spans="1:82" x14ac:dyDescent="0.25">
      <c r="A31" s="125"/>
      <c r="B31" s="181"/>
      <c r="C31" s="181"/>
      <c r="D31" s="181"/>
      <c r="E31" s="181"/>
      <c r="F31" s="181"/>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row>
    <row r="32" spans="1:82" x14ac:dyDescent="0.25">
      <c r="A32" s="125"/>
      <c r="B32" s="181"/>
      <c r="C32" s="181"/>
      <c r="D32" s="181"/>
      <c r="E32" s="181"/>
      <c r="F32" s="181"/>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row>
    <row r="33" spans="1:82" x14ac:dyDescent="0.25">
      <c r="A33" s="125"/>
      <c r="B33" s="181"/>
      <c r="C33" s="181"/>
      <c r="D33" s="181"/>
      <c r="E33" s="181"/>
      <c r="F33" s="181"/>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row>
    <row r="34" spans="1:82" x14ac:dyDescent="0.25">
      <c r="A34" s="125"/>
      <c r="B34" s="181"/>
      <c r="C34" s="181"/>
      <c r="D34" s="181"/>
      <c r="E34" s="181"/>
      <c r="F34" s="181"/>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row>
    <row r="35" spans="1:82" x14ac:dyDescent="0.25">
      <c r="A35" s="125"/>
      <c r="B35" s="181"/>
      <c r="C35" s="181"/>
      <c r="D35" s="181"/>
      <c r="E35" s="181"/>
      <c r="F35" s="181"/>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row>
    <row r="36" spans="1:82" x14ac:dyDescent="0.25">
      <c r="A36" s="125"/>
      <c r="B36" s="181"/>
      <c r="C36" s="181"/>
      <c r="D36" s="181"/>
      <c r="E36" s="181"/>
      <c r="F36" s="181"/>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row>
    <row r="37" spans="1:82" x14ac:dyDescent="0.25">
      <c r="A37" s="125"/>
      <c r="B37" s="181"/>
      <c r="C37" s="181"/>
      <c r="D37" s="181"/>
      <c r="E37" s="181"/>
      <c r="F37" s="181"/>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row>
    <row r="38" spans="1:82" x14ac:dyDescent="0.25">
      <c r="A38" s="125"/>
      <c r="B38" s="181"/>
      <c r="C38" s="181"/>
      <c r="D38" s="181"/>
      <c r="E38" s="181"/>
      <c r="F38" s="181"/>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row>
    <row r="39" spans="1:82" x14ac:dyDescent="0.25">
      <c r="A39" s="125"/>
      <c r="B39" s="181"/>
      <c r="C39" s="181"/>
      <c r="D39" s="181"/>
      <c r="E39" s="181"/>
      <c r="F39" s="181"/>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row>
    <row r="40" spans="1:82" x14ac:dyDescent="0.25">
      <c r="A40" s="125"/>
      <c r="B40" s="181"/>
      <c r="C40" s="181"/>
      <c r="D40" s="181"/>
      <c r="E40" s="181"/>
      <c r="F40" s="181"/>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row>
    <row r="41" spans="1:82" x14ac:dyDescent="0.25">
      <c r="A41" s="125"/>
      <c r="B41" s="181"/>
      <c r="C41" s="181"/>
      <c r="D41" s="181"/>
      <c r="E41" s="181"/>
      <c r="F41" s="181"/>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c r="BT41" s="125"/>
      <c r="BU41" s="125"/>
      <c r="BV41" s="125"/>
      <c r="BW41" s="125"/>
      <c r="BX41" s="125"/>
      <c r="BY41" s="125"/>
      <c r="BZ41" s="125"/>
      <c r="CA41" s="125"/>
      <c r="CB41" s="125"/>
      <c r="CC41" s="125"/>
      <c r="CD41" s="125"/>
    </row>
    <row r="42" spans="1:82" x14ac:dyDescent="0.25">
      <c r="A42" s="125"/>
      <c r="B42" s="181"/>
      <c r="C42" s="181"/>
      <c r="D42" s="181"/>
      <c r="E42" s="181"/>
      <c r="F42" s="181"/>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row>
    <row r="43" spans="1:82" x14ac:dyDescent="0.25">
      <c r="A43" s="125"/>
      <c r="B43" s="181"/>
      <c r="C43" s="181"/>
      <c r="D43" s="181"/>
      <c r="E43" s="181"/>
      <c r="F43" s="181"/>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5"/>
      <c r="BY43" s="125"/>
      <c r="BZ43" s="125"/>
      <c r="CA43" s="125"/>
      <c r="CB43" s="125"/>
      <c r="CC43" s="125"/>
      <c r="CD43" s="125"/>
    </row>
    <row r="44" spans="1:82" x14ac:dyDescent="0.25">
      <c r="A44" s="125"/>
      <c r="B44" s="181"/>
      <c r="C44" s="181"/>
      <c r="D44" s="181"/>
      <c r="E44" s="181"/>
      <c r="F44" s="181"/>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row>
    <row r="45" spans="1:82" x14ac:dyDescent="0.25">
      <c r="A45" s="125"/>
      <c r="B45" s="181"/>
      <c r="C45" s="181"/>
      <c r="D45" s="181"/>
      <c r="E45" s="181"/>
      <c r="F45" s="181"/>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row>
    <row r="46" spans="1:82" x14ac:dyDescent="0.25">
      <c r="A46" s="125"/>
      <c r="B46" s="181"/>
      <c r="C46" s="181"/>
      <c r="D46" s="181"/>
      <c r="E46" s="181"/>
      <c r="F46" s="181"/>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c r="BT46" s="125"/>
      <c r="BU46" s="125"/>
      <c r="BV46" s="125"/>
      <c r="BW46" s="125"/>
      <c r="BX46" s="125"/>
      <c r="BY46" s="125"/>
      <c r="BZ46" s="125"/>
      <c r="CA46" s="125"/>
      <c r="CB46" s="125"/>
      <c r="CC46" s="125"/>
      <c r="CD46" s="125"/>
    </row>
    <row r="47" spans="1:82" x14ac:dyDescent="0.25">
      <c r="A47" s="125"/>
      <c r="B47" s="181"/>
      <c r="C47" s="181"/>
      <c r="D47" s="181"/>
      <c r="E47" s="181"/>
      <c r="F47" s="181"/>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row>
    <row r="48" spans="1:82" x14ac:dyDescent="0.25">
      <c r="A48" s="125"/>
      <c r="B48" s="181"/>
      <c r="C48" s="181"/>
      <c r="D48" s="181"/>
      <c r="E48" s="181"/>
      <c r="F48" s="181"/>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c r="BT48" s="125"/>
      <c r="BU48" s="125"/>
      <c r="BV48" s="125"/>
      <c r="BW48" s="125"/>
      <c r="BX48" s="125"/>
      <c r="BY48" s="125"/>
      <c r="BZ48" s="125"/>
      <c r="CA48" s="125"/>
      <c r="CB48" s="125"/>
      <c r="CC48" s="125"/>
      <c r="CD48" s="125"/>
    </row>
    <row r="49" spans="1:88" x14ac:dyDescent="0.25">
      <c r="A49" s="125"/>
      <c r="B49" s="181"/>
      <c r="C49" s="181"/>
      <c r="D49" s="181"/>
      <c r="E49" s="181"/>
      <c r="F49" s="181"/>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c r="BT49" s="125"/>
      <c r="BU49" s="125"/>
      <c r="BV49" s="125"/>
      <c r="BW49" s="125"/>
      <c r="BX49" s="125"/>
      <c r="BY49" s="125"/>
      <c r="BZ49" s="125"/>
      <c r="CA49" s="125"/>
      <c r="CB49" s="125"/>
      <c r="CC49" s="125"/>
      <c r="CD49" s="125"/>
    </row>
    <row r="50" spans="1:88" x14ac:dyDescent="0.25">
      <c r="A50" s="125"/>
      <c r="B50" s="181"/>
      <c r="C50" s="181"/>
      <c r="D50" s="181"/>
      <c r="E50" s="181"/>
      <c r="F50" s="181"/>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BZ50" s="125"/>
      <c r="CA50" s="125"/>
      <c r="CB50" s="125"/>
      <c r="CC50" s="125"/>
      <c r="CD50" s="125"/>
    </row>
    <row r="51" spans="1:88" x14ac:dyDescent="0.25">
      <c r="A51" s="125"/>
      <c r="B51" s="181"/>
      <c r="C51" s="181"/>
      <c r="D51" s="181"/>
      <c r="E51" s="181"/>
      <c r="F51" s="181"/>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c r="BT51" s="125"/>
      <c r="BU51" s="125"/>
      <c r="BV51" s="125"/>
      <c r="BW51" s="125"/>
      <c r="BX51" s="125"/>
      <c r="BY51" s="125"/>
      <c r="BZ51" s="125"/>
      <c r="CA51" s="125"/>
      <c r="CB51" s="125"/>
      <c r="CC51" s="125"/>
      <c r="CD51" s="125"/>
    </row>
    <row r="52" spans="1:88" x14ac:dyDescent="0.25">
      <c r="A52" s="125"/>
      <c r="B52" s="181"/>
      <c r="C52" s="181"/>
      <c r="D52" s="181"/>
      <c r="E52" s="181"/>
      <c r="F52" s="181"/>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row>
    <row r="53" spans="1:88" x14ac:dyDescent="0.25">
      <c r="A53" s="125"/>
      <c r="B53" s="181"/>
      <c r="C53" s="181"/>
      <c r="D53" s="181"/>
      <c r="E53" s="181"/>
      <c r="F53" s="181"/>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c r="BT53" s="125"/>
      <c r="BU53" s="125"/>
      <c r="BV53" s="125"/>
      <c r="BW53" s="125"/>
      <c r="BX53" s="125"/>
      <c r="BY53" s="125"/>
      <c r="BZ53" s="125"/>
      <c r="CA53" s="125"/>
      <c r="CB53" s="125"/>
      <c r="CC53" s="125"/>
      <c r="CD53" s="125"/>
    </row>
    <row r="54" spans="1:88" x14ac:dyDescent="0.25">
      <c r="A54" s="125"/>
      <c r="B54" s="181"/>
      <c r="C54" s="181"/>
      <c r="D54" s="181"/>
      <c r="E54" s="181"/>
      <c r="F54" s="181"/>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c r="BT54" s="125"/>
      <c r="BU54" s="125"/>
      <c r="BV54" s="125"/>
      <c r="BW54" s="125"/>
      <c r="BX54" s="125"/>
      <c r="BY54" s="125"/>
      <c r="BZ54" s="125"/>
      <c r="CA54" s="125"/>
      <c r="CB54" s="125"/>
      <c r="CC54" s="125"/>
      <c r="CD54" s="125"/>
    </row>
    <row r="55" spans="1:88" x14ac:dyDescent="0.25">
      <c r="A55" s="125"/>
      <c r="B55" s="181"/>
      <c r="C55" s="181"/>
      <c r="D55" s="181"/>
      <c r="E55" s="181"/>
      <c r="F55" s="181"/>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row>
    <row r="56" spans="1:88" x14ac:dyDescent="0.25">
      <c r="A56" s="125"/>
      <c r="B56" s="181"/>
      <c r="C56" s="181"/>
      <c r="D56" s="181"/>
      <c r="E56" s="181"/>
      <c r="F56" s="181"/>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row>
    <row r="57" spans="1:88" s="75" customFormat="1" x14ac:dyDescent="0.25">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c r="BT57" s="125"/>
      <c r="BU57" s="125"/>
      <c r="BV57" s="125"/>
      <c r="BW57" s="125"/>
      <c r="BX57" s="125"/>
      <c r="BY57" s="125"/>
      <c r="BZ57" s="125"/>
      <c r="CA57" s="125"/>
      <c r="CB57" s="125"/>
      <c r="CC57" s="125"/>
      <c r="CD57" s="125"/>
    </row>
    <row r="58" spans="1:88" s="75" customFormat="1" x14ac:dyDescent="0.25">
      <c r="A58" s="125"/>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row>
    <row r="59" spans="1:88" s="75" customFormat="1" x14ac:dyDescent="0.25">
      <c r="A59" s="125"/>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row>
    <row r="60" spans="1:88" s="75" customFormat="1" x14ac:dyDescent="0.25">
      <c r="A60" s="125"/>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5"/>
      <c r="CH60" s="125"/>
      <c r="CI60" s="125"/>
      <c r="CJ60" s="125"/>
    </row>
    <row r="61" spans="1:88" s="75" customFormat="1" x14ac:dyDescent="0.25">
      <c r="A61" s="125"/>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25"/>
      <c r="BY61" s="125"/>
      <c r="BZ61" s="125"/>
      <c r="CA61" s="125"/>
      <c r="CB61" s="125"/>
      <c r="CC61" s="125"/>
      <c r="CD61" s="125"/>
      <c r="CE61" s="125"/>
      <c r="CF61" s="125"/>
      <c r="CG61" s="125"/>
      <c r="CH61" s="125"/>
      <c r="CI61" s="125"/>
      <c r="CJ61" s="125"/>
    </row>
    <row r="62" spans="1:88" s="75" customFormat="1" x14ac:dyDescent="0.25">
      <c r="A62" s="125"/>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5"/>
      <c r="BQ62" s="125"/>
      <c r="BR62" s="125"/>
      <c r="BS62" s="125"/>
      <c r="BT62" s="125"/>
      <c r="BU62" s="125"/>
      <c r="BV62" s="125"/>
      <c r="BW62" s="125"/>
      <c r="BX62" s="125"/>
      <c r="BY62" s="125"/>
      <c r="BZ62" s="125"/>
      <c r="CA62" s="125"/>
      <c r="CB62" s="125"/>
      <c r="CC62" s="125"/>
      <c r="CD62" s="125"/>
      <c r="CE62" s="125"/>
      <c r="CF62" s="125"/>
      <c r="CG62" s="125"/>
      <c r="CH62" s="125"/>
      <c r="CI62" s="125"/>
      <c r="CJ62" s="125"/>
    </row>
    <row r="63" spans="1:88" s="75" customFormat="1" x14ac:dyDescent="0.25">
      <c r="A63" s="125"/>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5"/>
      <c r="CH63" s="125"/>
      <c r="CI63" s="125"/>
      <c r="CJ63" s="125"/>
    </row>
    <row r="64" spans="1:88" s="75" customFormat="1" x14ac:dyDescent="0.25">
      <c r="A64" s="125"/>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row>
    <row r="65" spans="1:71" s="75" customFormat="1" x14ac:dyDescent="0.25">
      <c r="A65" s="125"/>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25"/>
      <c r="BC65" s="125"/>
      <c r="BD65" s="125"/>
      <c r="BE65" s="125"/>
      <c r="BF65" s="125"/>
      <c r="BG65" s="125"/>
      <c r="BH65" s="125"/>
      <c r="BI65" s="125"/>
      <c r="BJ65" s="125"/>
      <c r="BK65" s="125"/>
      <c r="BL65" s="125"/>
      <c r="BM65" s="125"/>
      <c r="BN65" s="125"/>
      <c r="BO65" s="125"/>
      <c r="BP65" s="125"/>
      <c r="BQ65" s="125"/>
      <c r="BR65" s="125"/>
    </row>
    <row r="66" spans="1:71" s="75" customFormat="1" x14ac:dyDescent="0.25">
      <c r="A66" s="125"/>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row>
    <row r="67" spans="1:71" s="75" customFormat="1" x14ac:dyDescent="0.25">
      <c r="A67" s="125"/>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5"/>
      <c r="BQ67" s="125"/>
      <c r="BR67" s="125"/>
    </row>
    <row r="68" spans="1:71" s="75" customFormat="1" x14ac:dyDescent="0.25">
      <c r="A68" s="125"/>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25"/>
      <c r="AN68" s="125"/>
      <c r="AO68" s="125"/>
      <c r="AP68" s="125"/>
      <c r="AQ68" s="125"/>
      <c r="AR68" s="125"/>
      <c r="AS68" s="125"/>
      <c r="AT68" s="125"/>
      <c r="AU68" s="125"/>
      <c r="AV68" s="125"/>
      <c r="AW68" s="125"/>
      <c r="AX68" s="125"/>
      <c r="AY68" s="125"/>
      <c r="AZ68" s="125"/>
      <c r="BA68" s="125"/>
      <c r="BB68" s="125"/>
      <c r="BC68" s="125"/>
      <c r="BD68" s="125"/>
      <c r="BE68" s="125"/>
      <c r="BF68" s="125"/>
      <c r="BG68" s="125"/>
      <c r="BH68" s="125"/>
      <c r="BI68" s="125"/>
      <c r="BJ68" s="125"/>
      <c r="BK68" s="125"/>
      <c r="BL68" s="125"/>
      <c r="BM68" s="125"/>
      <c r="BN68" s="125"/>
      <c r="BO68" s="125"/>
      <c r="BP68" s="125"/>
      <c r="BQ68" s="125"/>
      <c r="BR68" s="125"/>
      <c r="BS68" s="125"/>
    </row>
    <row r="69" spans="1:71" s="75" customFormat="1" x14ac:dyDescent="0.25">
      <c r="A69" s="125"/>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row>
    <row r="70" spans="1:71" s="75" customFormat="1" x14ac:dyDescent="0.25">
      <c r="A70" s="125"/>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c r="BR70" s="125"/>
      <c r="BS70" s="125"/>
    </row>
    <row r="71" spans="1:71" s="75" customFormat="1" x14ac:dyDescent="0.25">
      <c r="A71" s="125"/>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row>
    <row r="72" spans="1:71" s="75" customFormat="1" x14ac:dyDescent="0.25">
      <c r="A72" s="125"/>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row>
    <row r="73" spans="1:71" s="75" customFormat="1" x14ac:dyDescent="0.25">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row>
    <row r="74" spans="1:71" s="75" customFormat="1" x14ac:dyDescent="0.25">
      <c r="A74" s="125"/>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row>
    <row r="75" spans="1:71" s="75" customFormat="1" x14ac:dyDescent="0.25">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125"/>
      <c r="AZ75" s="125"/>
      <c r="BA75" s="125"/>
      <c r="BB75" s="125"/>
      <c r="BC75" s="125"/>
      <c r="BD75" s="125"/>
      <c r="BE75" s="125"/>
      <c r="BF75" s="125"/>
      <c r="BG75" s="125"/>
      <c r="BH75" s="125"/>
      <c r="BI75" s="125"/>
      <c r="BJ75" s="125"/>
      <c r="BK75" s="125"/>
      <c r="BL75" s="125"/>
      <c r="BM75" s="125"/>
      <c r="BN75" s="125"/>
      <c r="BO75" s="125"/>
      <c r="BP75" s="125"/>
      <c r="BQ75" s="125"/>
      <c r="BR75" s="125"/>
      <c r="BS75" s="125"/>
    </row>
    <row r="76" spans="1:71" s="75" customFormat="1" x14ac:dyDescent="0.25">
      <c r="A76" s="125"/>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row>
    <row r="77" spans="1:71" s="75" customFormat="1" x14ac:dyDescent="0.25">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row>
    <row r="78" spans="1:71" s="75" customFormat="1" x14ac:dyDescent="0.25">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row>
    <row r="79" spans="1:71" s="75" customFormat="1" x14ac:dyDescent="0.25">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c r="BS79" s="125"/>
    </row>
    <row r="80" spans="1:71" s="75" customFormat="1" x14ac:dyDescent="0.25">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row>
    <row r="81" spans="1:71" s="75" customFormat="1" x14ac:dyDescent="0.25">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row>
    <row r="82" spans="1:71" s="75" customFormat="1" x14ac:dyDescent="0.25">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row>
    <row r="83" spans="1:71" s="75" customFormat="1" x14ac:dyDescent="0.25">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row>
    <row r="84" spans="1:71" x14ac:dyDescent="0.25">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c r="BS84" s="125"/>
    </row>
    <row r="85" spans="1:71" x14ac:dyDescent="0.25">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c r="BS85" s="125"/>
    </row>
    <row r="86" spans="1:71" x14ac:dyDescent="0.25">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row>
    <row r="87" spans="1:71" x14ac:dyDescent="0.25">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c r="BS87" s="125"/>
    </row>
    <row r="88" spans="1:71" x14ac:dyDescent="0.25">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c r="BS88" s="125"/>
    </row>
    <row r="89" spans="1:71" x14ac:dyDescent="0.25">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125"/>
      <c r="AL89" s="125"/>
      <c r="AM89" s="125"/>
      <c r="AN89" s="125"/>
      <c r="AO89" s="125"/>
      <c r="AP89" s="125"/>
      <c r="AQ89" s="125"/>
      <c r="AR89" s="125"/>
      <c r="AS89" s="125"/>
      <c r="AT89" s="125"/>
      <c r="AU89" s="125"/>
      <c r="AV89" s="125"/>
      <c r="AW89" s="125"/>
      <c r="AX89" s="125"/>
      <c r="AY89" s="125"/>
      <c r="AZ89" s="125"/>
      <c r="BA89" s="125"/>
      <c r="BB89" s="125"/>
      <c r="BC89" s="125"/>
      <c r="BD89" s="125"/>
      <c r="BE89" s="125"/>
      <c r="BF89" s="125"/>
      <c r="BG89" s="125"/>
      <c r="BH89" s="125"/>
      <c r="BI89" s="125"/>
      <c r="BJ89" s="125"/>
      <c r="BK89" s="125"/>
      <c r="BL89" s="125"/>
      <c r="BM89" s="125"/>
      <c r="BN89" s="125"/>
      <c r="BO89" s="125"/>
      <c r="BP89" s="125"/>
      <c r="BQ89" s="125"/>
      <c r="BR89" s="125"/>
      <c r="BS89" s="125"/>
    </row>
    <row r="90" spans="1:71" x14ac:dyDescent="0.25">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5"/>
      <c r="BC90" s="125"/>
      <c r="BD90" s="125"/>
      <c r="BE90" s="125"/>
      <c r="BF90" s="125"/>
      <c r="BG90" s="125"/>
      <c r="BH90" s="125"/>
      <c r="BI90" s="125"/>
      <c r="BJ90" s="125"/>
      <c r="BK90" s="125"/>
      <c r="BL90" s="125"/>
      <c r="BM90" s="125"/>
      <c r="BN90" s="125"/>
      <c r="BO90" s="125"/>
      <c r="BP90" s="125"/>
      <c r="BQ90" s="125"/>
      <c r="BR90" s="125"/>
      <c r="BS90" s="125"/>
    </row>
    <row r="91" spans="1:71" x14ac:dyDescent="0.25">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125"/>
      <c r="AL91" s="125"/>
      <c r="AM91" s="125"/>
      <c r="AN91" s="125"/>
      <c r="AO91" s="125"/>
      <c r="AP91" s="125"/>
      <c r="AQ91" s="125"/>
      <c r="AR91" s="125"/>
      <c r="AS91" s="125"/>
      <c r="AT91" s="125"/>
      <c r="AU91" s="125"/>
      <c r="AV91" s="125"/>
      <c r="AW91" s="125"/>
      <c r="AX91" s="125"/>
      <c r="AY91" s="125"/>
      <c r="AZ91" s="125"/>
      <c r="BA91" s="125"/>
      <c r="BB91" s="125"/>
      <c r="BC91" s="125"/>
      <c r="BD91" s="125"/>
      <c r="BE91" s="125"/>
      <c r="BF91" s="125"/>
      <c r="BG91" s="125"/>
      <c r="BH91" s="125"/>
      <c r="BI91" s="125"/>
      <c r="BJ91" s="125"/>
      <c r="BK91" s="125"/>
      <c r="BL91" s="125"/>
      <c r="BM91" s="125"/>
      <c r="BN91" s="125"/>
      <c r="BO91" s="125"/>
      <c r="BP91" s="125"/>
      <c r="BQ91" s="125"/>
      <c r="BR91" s="125"/>
      <c r="BS91" s="125"/>
    </row>
    <row r="92" spans="1:71" x14ac:dyDescent="0.25">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c r="BM92" s="125"/>
      <c r="BN92" s="125"/>
      <c r="BO92" s="125"/>
      <c r="BP92" s="125"/>
      <c r="BQ92" s="125"/>
      <c r="BR92" s="125"/>
      <c r="BS92" s="125"/>
    </row>
    <row r="93" spans="1:71" x14ac:dyDescent="0.25">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c r="BM93" s="125"/>
      <c r="BN93" s="125"/>
      <c r="BO93" s="125"/>
      <c r="BP93" s="125"/>
      <c r="BQ93" s="125"/>
      <c r="BR93" s="125"/>
      <c r="BS93" s="125"/>
    </row>
    <row r="94" spans="1:71" x14ac:dyDescent="0.25">
      <c r="A94" s="125"/>
      <c r="B94" s="125"/>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c r="BM94" s="125"/>
      <c r="BN94" s="125"/>
      <c r="BO94" s="125"/>
      <c r="BP94" s="125"/>
      <c r="BQ94" s="125"/>
      <c r="BR94" s="125"/>
      <c r="BS94" s="125"/>
    </row>
    <row r="95" spans="1:71" x14ac:dyDescent="0.25">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5"/>
      <c r="BC95" s="125"/>
      <c r="BD95" s="125"/>
      <c r="BE95" s="125"/>
      <c r="BF95" s="125"/>
      <c r="BG95" s="125"/>
      <c r="BH95" s="125"/>
      <c r="BI95" s="125"/>
      <c r="BJ95" s="125"/>
      <c r="BK95" s="125"/>
      <c r="BL95" s="125"/>
      <c r="BM95" s="125"/>
      <c r="BN95" s="125"/>
      <c r="BO95" s="125"/>
      <c r="BP95" s="125"/>
      <c r="BQ95" s="125"/>
      <c r="BR95" s="125"/>
      <c r="BS95" s="125"/>
    </row>
    <row r="96" spans="1:71" x14ac:dyDescent="0.25">
      <c r="A96" s="125"/>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row>
    <row r="97" spans="1:71" x14ac:dyDescent="0.25">
      <c r="A97" s="125"/>
      <c r="B97" s="125"/>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row>
    <row r="98" spans="1:71" x14ac:dyDescent="0.25">
      <c r="A98" s="125"/>
      <c r="B98" s="125"/>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5"/>
      <c r="BC98" s="125"/>
      <c r="BD98" s="125"/>
      <c r="BE98" s="125"/>
      <c r="BF98" s="125"/>
      <c r="BG98" s="125"/>
      <c r="BH98" s="125"/>
      <c r="BI98" s="125"/>
      <c r="BJ98" s="125"/>
      <c r="BK98" s="125"/>
      <c r="BL98" s="125"/>
      <c r="BM98" s="125"/>
      <c r="BN98" s="125"/>
      <c r="BO98" s="125"/>
      <c r="BP98" s="125"/>
      <c r="BQ98" s="125"/>
      <c r="BR98" s="125"/>
      <c r="BS98" s="125"/>
    </row>
    <row r="99" spans="1:71" x14ac:dyDescent="0.25">
      <c r="A99" s="125"/>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5"/>
      <c r="BC99" s="125"/>
      <c r="BD99" s="125"/>
      <c r="BE99" s="125"/>
      <c r="BF99" s="125"/>
      <c r="BG99" s="125"/>
      <c r="BH99" s="125"/>
      <c r="BI99" s="125"/>
      <c r="BJ99" s="125"/>
      <c r="BK99" s="125"/>
      <c r="BL99" s="125"/>
      <c r="BM99" s="125"/>
      <c r="BN99" s="125"/>
      <c r="BO99" s="125"/>
      <c r="BP99" s="125"/>
      <c r="BQ99" s="125"/>
      <c r="BR99" s="125"/>
      <c r="BS99" s="125"/>
    </row>
    <row r="100" spans="1:71" x14ac:dyDescent="0.25">
      <c r="A100" s="125"/>
      <c r="B100" s="125"/>
      <c r="C100" s="125"/>
      <c r="D100" s="125"/>
      <c r="E100" s="125"/>
      <c r="F100" s="125"/>
      <c r="G100" s="125"/>
      <c r="H100" s="125"/>
      <c r="I100" s="125"/>
      <c r="J100" s="12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c r="AR100" s="125"/>
      <c r="AS100" s="125"/>
      <c r="AT100" s="125"/>
      <c r="AU100" s="125"/>
      <c r="AV100" s="125"/>
      <c r="AW100" s="125"/>
      <c r="AX100" s="125"/>
      <c r="AY100" s="125"/>
      <c r="AZ100" s="125"/>
      <c r="BA100" s="125"/>
      <c r="BB100" s="125"/>
      <c r="BC100" s="125"/>
      <c r="BD100" s="125"/>
      <c r="BE100" s="125"/>
      <c r="BF100" s="125"/>
      <c r="BG100" s="125"/>
      <c r="BH100" s="125"/>
      <c r="BI100" s="125"/>
      <c r="BJ100" s="125"/>
      <c r="BK100" s="125"/>
      <c r="BL100" s="125"/>
      <c r="BM100" s="125"/>
      <c r="BN100" s="125"/>
      <c r="BO100" s="125"/>
      <c r="BP100" s="125"/>
      <c r="BQ100" s="125"/>
      <c r="BR100" s="125"/>
      <c r="BS100" s="125"/>
    </row>
    <row r="101" spans="1:71" x14ac:dyDescent="0.25">
      <c r="A101" s="125"/>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row>
    <row r="102" spans="1:71" x14ac:dyDescent="0.25">
      <c r="A102" s="125"/>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25"/>
      <c r="AS102" s="125"/>
      <c r="AT102" s="125"/>
      <c r="AU102" s="125"/>
      <c r="AV102" s="125"/>
      <c r="AW102" s="125"/>
      <c r="AX102" s="125"/>
      <c r="AY102" s="125"/>
      <c r="AZ102" s="125"/>
      <c r="BA102" s="125"/>
      <c r="BB102" s="125"/>
      <c r="BC102" s="125"/>
      <c r="BD102" s="125"/>
      <c r="BE102" s="125"/>
      <c r="BF102" s="125"/>
      <c r="BG102" s="125"/>
      <c r="BH102" s="125"/>
      <c r="BI102" s="125"/>
      <c r="BJ102" s="125"/>
      <c r="BK102" s="125"/>
      <c r="BL102" s="125"/>
      <c r="BM102" s="125"/>
      <c r="BN102" s="125"/>
      <c r="BO102" s="125"/>
      <c r="BP102" s="125"/>
      <c r="BQ102" s="125"/>
      <c r="BR102" s="125"/>
      <c r="BS102" s="125"/>
    </row>
    <row r="103" spans="1:71" x14ac:dyDescent="0.25">
      <c r="A103" s="125"/>
      <c r="B103" s="125"/>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5"/>
      <c r="BC103" s="125"/>
      <c r="BD103" s="125"/>
      <c r="BE103" s="125"/>
      <c r="BF103" s="125"/>
      <c r="BG103" s="125"/>
      <c r="BH103" s="125"/>
      <c r="BI103" s="125"/>
      <c r="BJ103" s="125"/>
      <c r="BK103" s="125"/>
      <c r="BL103" s="125"/>
      <c r="BM103" s="125"/>
      <c r="BN103" s="125"/>
      <c r="BO103" s="125"/>
      <c r="BP103" s="125"/>
      <c r="BQ103" s="125"/>
      <c r="BR103" s="125"/>
      <c r="BS103" s="125"/>
    </row>
    <row r="104" spans="1:71" x14ac:dyDescent="0.25">
      <c r="A104" s="125"/>
      <c r="B104" s="125"/>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row>
    <row r="105" spans="1:71" x14ac:dyDescent="0.25">
      <c r="A105" s="125"/>
      <c r="B105" s="125"/>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row>
    <row r="106" spans="1:71" x14ac:dyDescent="0.25">
      <c r="A106" s="125"/>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5"/>
      <c r="BC106" s="125"/>
      <c r="BD106" s="125"/>
      <c r="BE106" s="125"/>
      <c r="BF106" s="125"/>
      <c r="BG106" s="125"/>
      <c r="BH106" s="125"/>
      <c r="BI106" s="125"/>
      <c r="BJ106" s="125"/>
      <c r="BK106" s="125"/>
      <c r="BL106" s="125"/>
      <c r="BM106" s="125"/>
      <c r="BN106" s="125"/>
      <c r="BO106" s="125"/>
      <c r="BP106" s="125"/>
      <c r="BQ106" s="125"/>
      <c r="BR106" s="125"/>
      <c r="BS106" s="125"/>
    </row>
    <row r="107" spans="1:71" x14ac:dyDescent="0.25">
      <c r="A107" s="125"/>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c r="AS107" s="125"/>
      <c r="AT107" s="125"/>
      <c r="AU107" s="125"/>
      <c r="AV107" s="125"/>
      <c r="AW107" s="125"/>
      <c r="AX107" s="125"/>
      <c r="AY107" s="125"/>
      <c r="AZ107" s="125"/>
      <c r="BA107" s="125"/>
      <c r="BB107" s="125"/>
      <c r="BC107" s="125"/>
      <c r="BD107" s="125"/>
      <c r="BE107" s="125"/>
      <c r="BF107" s="125"/>
      <c r="BG107" s="125"/>
      <c r="BH107" s="125"/>
      <c r="BI107" s="125"/>
      <c r="BJ107" s="125"/>
      <c r="BK107" s="125"/>
      <c r="BL107" s="125"/>
      <c r="BM107" s="125"/>
      <c r="BN107" s="125"/>
      <c r="BO107" s="125"/>
      <c r="BP107" s="125"/>
      <c r="BQ107" s="125"/>
      <c r="BR107" s="125"/>
      <c r="BS107" s="125"/>
    </row>
    <row r="108" spans="1:71" x14ac:dyDescent="0.25">
      <c r="A108" s="125"/>
      <c r="B108" s="125"/>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c r="BA108" s="125"/>
      <c r="BB108" s="125"/>
      <c r="BC108" s="125"/>
      <c r="BD108" s="125"/>
      <c r="BE108" s="125"/>
      <c r="BF108" s="125"/>
      <c r="BG108" s="125"/>
      <c r="BH108" s="125"/>
      <c r="BI108" s="125"/>
      <c r="BJ108" s="125"/>
      <c r="BK108" s="125"/>
      <c r="BL108" s="125"/>
      <c r="BM108" s="125"/>
      <c r="BN108" s="125"/>
      <c r="BO108" s="125"/>
      <c r="BP108" s="125"/>
      <c r="BQ108" s="125"/>
      <c r="BR108" s="125"/>
      <c r="BS108" s="125"/>
    </row>
    <row r="109" spans="1:71" x14ac:dyDescent="0.25">
      <c r="A109" s="125"/>
      <c r="B109" s="125"/>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c r="BA109" s="125"/>
      <c r="BB109" s="125"/>
      <c r="BC109" s="125"/>
      <c r="BD109" s="125"/>
      <c r="BE109" s="125"/>
      <c r="BF109" s="125"/>
      <c r="BG109" s="125"/>
      <c r="BH109" s="125"/>
      <c r="BI109" s="125"/>
      <c r="BJ109" s="125"/>
      <c r="BK109" s="125"/>
      <c r="BL109" s="125"/>
      <c r="BM109" s="125"/>
      <c r="BN109" s="125"/>
      <c r="BO109" s="125"/>
      <c r="BP109" s="125"/>
      <c r="BQ109" s="125"/>
      <c r="BR109" s="125"/>
      <c r="BS109" s="125"/>
    </row>
    <row r="110" spans="1:71" x14ac:dyDescent="0.25">
      <c r="A110" s="125"/>
      <c r="B110" s="125"/>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c r="BA110" s="125"/>
      <c r="BB110" s="125"/>
      <c r="BC110" s="125"/>
      <c r="BD110" s="125"/>
      <c r="BE110" s="125"/>
      <c r="BF110" s="125"/>
      <c r="BG110" s="125"/>
      <c r="BH110" s="125"/>
      <c r="BI110" s="125"/>
      <c r="BJ110" s="125"/>
      <c r="BK110" s="125"/>
      <c r="BL110" s="125"/>
      <c r="BM110" s="125"/>
      <c r="BN110" s="125"/>
      <c r="BO110" s="125"/>
      <c r="BP110" s="125"/>
      <c r="BQ110" s="125"/>
      <c r="BR110" s="125"/>
      <c r="BS110" s="125"/>
    </row>
    <row r="111" spans="1:71" x14ac:dyDescent="0.25">
      <c r="A111" s="125"/>
      <c r="B111" s="125"/>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row>
    <row r="112" spans="1:71" x14ac:dyDescent="0.25">
      <c r="A112" s="125"/>
      <c r="B112" s="125"/>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c r="BA112" s="125"/>
      <c r="BB112" s="125"/>
      <c r="BC112" s="125"/>
      <c r="BD112" s="125"/>
      <c r="BE112" s="125"/>
      <c r="BF112" s="125"/>
      <c r="BG112" s="125"/>
      <c r="BH112" s="125"/>
      <c r="BI112" s="125"/>
      <c r="BJ112" s="125"/>
      <c r="BK112" s="125"/>
      <c r="BL112" s="125"/>
      <c r="BM112" s="125"/>
      <c r="BN112" s="125"/>
      <c r="BO112" s="125"/>
      <c r="BP112" s="125"/>
      <c r="BQ112" s="125"/>
      <c r="BR112" s="125"/>
      <c r="BS112" s="125"/>
    </row>
    <row r="113" spans="1:71" x14ac:dyDescent="0.25">
      <c r="A113" s="125"/>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25"/>
      <c r="BR113" s="125"/>
      <c r="BS113" s="125"/>
    </row>
    <row r="114" spans="1:71" x14ac:dyDescent="0.25">
      <c r="A114" s="125"/>
      <c r="B114" s="125"/>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25"/>
      <c r="AS114" s="125"/>
      <c r="AT114" s="125"/>
      <c r="AU114" s="125"/>
      <c r="AV114" s="125"/>
      <c r="AW114" s="125"/>
      <c r="AX114" s="125"/>
      <c r="AY114" s="125"/>
      <c r="AZ114" s="125"/>
      <c r="BA114" s="125"/>
      <c r="BB114" s="125"/>
      <c r="BC114" s="125"/>
      <c r="BD114" s="125"/>
      <c r="BE114" s="125"/>
      <c r="BF114" s="125"/>
      <c r="BG114" s="125"/>
      <c r="BH114" s="125"/>
      <c r="BI114" s="125"/>
      <c r="BJ114" s="125"/>
      <c r="BK114" s="125"/>
      <c r="BL114" s="125"/>
      <c r="BM114" s="125"/>
      <c r="BN114" s="125"/>
      <c r="BO114" s="125"/>
      <c r="BP114" s="125"/>
      <c r="BQ114" s="125"/>
      <c r="BR114" s="125"/>
      <c r="BS114" s="125"/>
    </row>
    <row r="115" spans="1:71" x14ac:dyDescent="0.25">
      <c r="A115" s="125"/>
      <c r="B115" s="125"/>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25"/>
      <c r="AS115" s="125"/>
      <c r="AT115" s="125"/>
      <c r="AU115" s="125"/>
      <c r="AV115" s="125"/>
      <c r="AW115" s="125"/>
      <c r="AX115" s="125"/>
      <c r="AY115" s="125"/>
      <c r="AZ115" s="125"/>
      <c r="BA115" s="125"/>
      <c r="BB115" s="125"/>
      <c r="BC115" s="125"/>
      <c r="BD115" s="125"/>
      <c r="BE115" s="125"/>
      <c r="BF115" s="125"/>
      <c r="BG115" s="125"/>
      <c r="BH115" s="125"/>
      <c r="BI115" s="125"/>
      <c r="BJ115" s="125"/>
      <c r="BK115" s="125"/>
      <c r="BL115" s="125"/>
      <c r="BM115" s="125"/>
      <c r="BN115" s="125"/>
      <c r="BO115" s="125"/>
      <c r="BP115" s="125"/>
      <c r="BQ115" s="125"/>
      <c r="BR115" s="125"/>
      <c r="BS115" s="125"/>
    </row>
    <row r="116" spans="1:71" x14ac:dyDescent="0.25">
      <c r="A116" s="125"/>
      <c r="B116" s="125"/>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row>
    <row r="117" spans="1:71" x14ac:dyDescent="0.25">
      <c r="A117" s="125"/>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c r="BM117" s="125"/>
      <c r="BN117" s="125"/>
      <c r="BO117" s="125"/>
      <c r="BP117" s="125"/>
      <c r="BQ117" s="125"/>
      <c r="BR117" s="125"/>
      <c r="BS117" s="125"/>
    </row>
    <row r="118" spans="1:71" x14ac:dyDescent="0.25">
      <c r="A118" s="125"/>
      <c r="B118" s="125"/>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5"/>
      <c r="BC118" s="125"/>
      <c r="BD118" s="125"/>
      <c r="BE118" s="125"/>
      <c r="BF118" s="125"/>
      <c r="BG118" s="125"/>
      <c r="BH118" s="125"/>
      <c r="BI118" s="125"/>
      <c r="BJ118" s="125"/>
      <c r="BK118" s="125"/>
      <c r="BL118" s="125"/>
      <c r="BM118" s="125"/>
      <c r="BN118" s="125"/>
      <c r="BO118" s="125"/>
      <c r="BP118" s="125"/>
      <c r="BQ118" s="125"/>
      <c r="BR118" s="125"/>
      <c r="BS118" s="125"/>
    </row>
    <row r="119" spans="1:71" x14ac:dyDescent="0.25">
      <c r="A119" s="125"/>
      <c r="B119" s="125"/>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5"/>
      <c r="BC119" s="125"/>
      <c r="BD119" s="125"/>
      <c r="BE119" s="125"/>
      <c r="BF119" s="125"/>
      <c r="BG119" s="125"/>
      <c r="BH119" s="125"/>
      <c r="BI119" s="125"/>
      <c r="BJ119" s="125"/>
      <c r="BK119" s="125"/>
      <c r="BL119" s="125"/>
      <c r="BM119" s="125"/>
      <c r="BN119" s="125"/>
      <c r="BO119" s="125"/>
      <c r="BP119" s="125"/>
      <c r="BQ119" s="125"/>
      <c r="BR119" s="125"/>
      <c r="BS119" s="125"/>
    </row>
    <row r="120" spans="1:71" x14ac:dyDescent="0.25">
      <c r="A120" s="125"/>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c r="BM120" s="125"/>
      <c r="BN120" s="125"/>
      <c r="BO120" s="125"/>
      <c r="BP120" s="125"/>
      <c r="BQ120" s="125"/>
      <c r="BR120" s="125"/>
      <c r="BS120" s="125"/>
    </row>
    <row r="121" spans="1:71" x14ac:dyDescent="0.25">
      <c r="A121" s="125"/>
      <c r="B121" s="125"/>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25"/>
      <c r="AS121" s="125"/>
      <c r="AT121" s="125"/>
      <c r="AU121" s="125"/>
      <c r="AV121" s="125"/>
      <c r="AW121" s="125"/>
      <c r="AX121" s="125"/>
      <c r="AY121" s="125"/>
      <c r="AZ121" s="125"/>
      <c r="BA121" s="125"/>
      <c r="BB121" s="125"/>
      <c r="BC121" s="125"/>
      <c r="BD121" s="125"/>
      <c r="BE121" s="125"/>
      <c r="BF121" s="125"/>
      <c r="BG121" s="125"/>
      <c r="BH121" s="125"/>
      <c r="BI121" s="125"/>
      <c r="BJ121" s="125"/>
      <c r="BK121" s="125"/>
      <c r="BL121" s="125"/>
      <c r="BM121" s="125"/>
      <c r="BN121" s="125"/>
      <c r="BO121" s="125"/>
      <c r="BP121" s="125"/>
      <c r="BQ121" s="125"/>
      <c r="BR121" s="125"/>
      <c r="BS121" s="125"/>
    </row>
    <row r="122" spans="1:71" x14ac:dyDescent="0.25">
      <c r="A122" s="125"/>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row>
    <row r="123" spans="1:71" x14ac:dyDescent="0.25">
      <c r="A123" s="125"/>
      <c r="B123" s="125"/>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25"/>
      <c r="AS123" s="125"/>
      <c r="AT123" s="125"/>
      <c r="AU123" s="125"/>
      <c r="AV123" s="125"/>
      <c r="AW123" s="125"/>
      <c r="AX123" s="125"/>
      <c r="AY123" s="125"/>
      <c r="AZ123" s="125"/>
      <c r="BA123" s="125"/>
      <c r="BB123" s="125"/>
      <c r="BC123" s="125"/>
      <c r="BD123" s="125"/>
      <c r="BE123" s="125"/>
      <c r="BF123" s="125"/>
      <c r="BG123" s="125"/>
      <c r="BH123" s="125"/>
      <c r="BI123" s="125"/>
      <c r="BJ123" s="125"/>
      <c r="BK123" s="125"/>
      <c r="BL123" s="125"/>
      <c r="BM123" s="125"/>
      <c r="BN123" s="125"/>
      <c r="BO123" s="125"/>
      <c r="BP123" s="125"/>
      <c r="BQ123" s="125"/>
      <c r="BR123" s="125"/>
      <c r="BS123" s="125"/>
    </row>
    <row r="124" spans="1:71" x14ac:dyDescent="0.25">
      <c r="A124" s="125"/>
      <c r="B124" s="125"/>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25"/>
      <c r="AS124" s="125"/>
      <c r="AT124" s="125"/>
      <c r="AU124" s="125"/>
      <c r="AV124" s="125"/>
      <c r="AW124" s="125"/>
      <c r="AX124" s="125"/>
      <c r="AY124" s="125"/>
      <c r="AZ124" s="125"/>
      <c r="BA124" s="125"/>
      <c r="BB124" s="125"/>
      <c r="BC124" s="125"/>
      <c r="BD124" s="125"/>
      <c r="BE124" s="125"/>
      <c r="BF124" s="125"/>
      <c r="BG124" s="125"/>
      <c r="BH124" s="125"/>
      <c r="BI124" s="125"/>
      <c r="BJ124" s="125"/>
      <c r="BK124" s="125"/>
      <c r="BL124" s="125"/>
      <c r="BM124" s="125"/>
      <c r="BN124" s="125"/>
      <c r="BO124" s="125"/>
      <c r="BP124" s="125"/>
      <c r="BQ124" s="125"/>
      <c r="BR124" s="125"/>
      <c r="BS124" s="125"/>
    </row>
    <row r="125" spans="1:71" x14ac:dyDescent="0.25">
      <c r="A125" s="125"/>
      <c r="B125" s="125"/>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25"/>
      <c r="AS125" s="125"/>
      <c r="AT125" s="125"/>
      <c r="AU125" s="125"/>
      <c r="AV125" s="125"/>
      <c r="AW125" s="125"/>
      <c r="AX125" s="125"/>
      <c r="AY125" s="125"/>
      <c r="AZ125" s="125"/>
      <c r="BA125" s="125"/>
      <c r="BB125" s="125"/>
      <c r="BC125" s="125"/>
      <c r="BD125" s="125"/>
      <c r="BE125" s="125"/>
      <c r="BF125" s="125"/>
      <c r="BG125" s="125"/>
      <c r="BH125" s="125"/>
      <c r="BI125" s="125"/>
      <c r="BJ125" s="125"/>
      <c r="BK125" s="125"/>
      <c r="BL125" s="125"/>
      <c r="BM125" s="125"/>
      <c r="BN125" s="125"/>
      <c r="BO125" s="125"/>
      <c r="BP125" s="125"/>
      <c r="BQ125" s="125"/>
      <c r="BR125" s="125"/>
      <c r="BS125" s="125"/>
    </row>
    <row r="126" spans="1:71" x14ac:dyDescent="0.25">
      <c r="A126" s="125"/>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row>
    <row r="127" spans="1:71" x14ac:dyDescent="0.25">
      <c r="A127" s="125"/>
      <c r="B127" s="125"/>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5"/>
      <c r="BC127" s="125"/>
      <c r="BD127" s="125"/>
      <c r="BE127" s="125"/>
      <c r="BF127" s="125"/>
      <c r="BG127" s="125"/>
      <c r="BH127" s="125"/>
      <c r="BI127" s="125"/>
      <c r="BJ127" s="125"/>
      <c r="BK127" s="125"/>
      <c r="BL127" s="125"/>
      <c r="BM127" s="125"/>
      <c r="BN127" s="125"/>
      <c r="BO127" s="125"/>
      <c r="BP127" s="125"/>
      <c r="BQ127" s="125"/>
      <c r="BR127" s="125"/>
      <c r="BS127" s="125"/>
    </row>
    <row r="128" spans="1:71" x14ac:dyDescent="0.25">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row>
    <row r="129" spans="1:71" x14ac:dyDescent="0.25">
      <c r="A129" s="125"/>
      <c r="B129" s="125"/>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row>
    <row r="130" spans="1:71" x14ac:dyDescent="0.25">
      <c r="A130" s="125"/>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5"/>
      <c r="BC130" s="125"/>
      <c r="BD130" s="125"/>
      <c r="BE130" s="125"/>
      <c r="BF130" s="125"/>
      <c r="BG130" s="125"/>
      <c r="BH130" s="125"/>
      <c r="BI130" s="125"/>
      <c r="BJ130" s="125"/>
      <c r="BK130" s="125"/>
      <c r="BL130" s="125"/>
      <c r="BM130" s="125"/>
      <c r="BN130" s="125"/>
      <c r="BO130" s="125"/>
      <c r="BP130" s="125"/>
      <c r="BQ130" s="125"/>
      <c r="BR130" s="125"/>
      <c r="BS130" s="125"/>
    </row>
    <row r="131" spans="1:71" x14ac:dyDescent="0.25">
      <c r="A131" s="125"/>
      <c r="B131" s="125"/>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25"/>
      <c r="AS131" s="125"/>
      <c r="AT131" s="125"/>
      <c r="AU131" s="125"/>
      <c r="AV131" s="125"/>
      <c r="AW131" s="125"/>
      <c r="AX131" s="125"/>
      <c r="AY131" s="125"/>
      <c r="AZ131" s="125"/>
      <c r="BA131" s="125"/>
      <c r="BB131" s="125"/>
      <c r="BC131" s="125"/>
      <c r="BD131" s="125"/>
      <c r="BE131" s="125"/>
      <c r="BF131" s="125"/>
      <c r="BG131" s="125"/>
      <c r="BH131" s="125"/>
      <c r="BI131" s="125"/>
      <c r="BJ131" s="125"/>
      <c r="BK131" s="125"/>
      <c r="BL131" s="125"/>
      <c r="BM131" s="125"/>
      <c r="BN131" s="125"/>
      <c r="BO131" s="125"/>
      <c r="BP131" s="125"/>
      <c r="BQ131" s="125"/>
      <c r="BR131" s="125"/>
      <c r="BS131" s="125"/>
    </row>
    <row r="132" spans="1:71" x14ac:dyDescent="0.25">
      <c r="A132" s="125"/>
      <c r="B132" s="125"/>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row>
    <row r="133" spans="1:71" x14ac:dyDescent="0.25">
      <c r="A133" s="125"/>
      <c r="B133" s="125"/>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25"/>
      <c r="AS133" s="125"/>
      <c r="AT133" s="125"/>
      <c r="AU133" s="125"/>
      <c r="AV133" s="125"/>
      <c r="AW133" s="125"/>
      <c r="AX133" s="125"/>
      <c r="AY133" s="125"/>
      <c r="AZ133" s="125"/>
      <c r="BA133" s="125"/>
      <c r="BB133" s="125"/>
      <c r="BC133" s="125"/>
      <c r="BD133" s="125"/>
      <c r="BE133" s="125"/>
      <c r="BF133" s="125"/>
      <c r="BG133" s="125"/>
      <c r="BH133" s="125"/>
      <c r="BI133" s="125"/>
      <c r="BJ133" s="125"/>
      <c r="BK133" s="125"/>
      <c r="BL133" s="125"/>
      <c r="BM133" s="125"/>
      <c r="BN133" s="125"/>
      <c r="BO133" s="125"/>
      <c r="BP133" s="125"/>
      <c r="BQ133" s="125"/>
      <c r="BR133" s="125"/>
      <c r="BS133" s="125"/>
    </row>
    <row r="134" spans="1:71" x14ac:dyDescent="0.25">
      <c r="A134" s="125"/>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5"/>
      <c r="BQ134" s="125"/>
      <c r="BR134" s="125"/>
      <c r="BS134" s="125"/>
    </row>
    <row r="135" spans="1:71" x14ac:dyDescent="0.25">
      <c r="A135" s="125"/>
      <c r="B135" s="125"/>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25"/>
      <c r="BO135" s="125"/>
      <c r="BP135" s="125"/>
      <c r="BQ135" s="125"/>
      <c r="BR135" s="125"/>
      <c r="BS135" s="125"/>
    </row>
    <row r="136" spans="1:71" x14ac:dyDescent="0.25">
      <c r="A136" s="125"/>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row>
    <row r="137" spans="1:71" x14ac:dyDescent="0.25">
      <c r="A137" s="125"/>
      <c r="B137" s="125"/>
      <c r="C137" s="125"/>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5"/>
      <c r="BC137" s="125"/>
      <c r="BD137" s="125"/>
      <c r="BE137" s="125"/>
      <c r="BF137" s="125"/>
      <c r="BG137" s="125"/>
      <c r="BH137" s="125"/>
      <c r="BI137" s="125"/>
      <c r="BJ137" s="125"/>
      <c r="BK137" s="125"/>
      <c r="BL137" s="125"/>
      <c r="BM137" s="125"/>
      <c r="BN137" s="125"/>
      <c r="BO137" s="125"/>
      <c r="BP137" s="125"/>
      <c r="BQ137" s="125"/>
      <c r="BR137" s="125"/>
      <c r="BS137" s="125"/>
    </row>
    <row r="138" spans="1:71" x14ac:dyDescent="0.25">
      <c r="A138" s="125"/>
      <c r="B138" s="125"/>
      <c r="C138" s="125"/>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c r="AR138" s="125"/>
      <c r="AS138" s="125"/>
      <c r="AT138" s="125"/>
      <c r="AU138" s="125"/>
      <c r="AV138" s="125"/>
      <c r="AW138" s="125"/>
      <c r="AX138" s="125"/>
      <c r="AY138" s="125"/>
      <c r="AZ138" s="125"/>
      <c r="BA138" s="125"/>
      <c r="BB138" s="125"/>
      <c r="BC138" s="125"/>
      <c r="BD138" s="125"/>
      <c r="BE138" s="125"/>
      <c r="BF138" s="125"/>
      <c r="BG138" s="125"/>
      <c r="BH138" s="125"/>
      <c r="BI138" s="125"/>
      <c r="BJ138" s="125"/>
      <c r="BK138" s="125"/>
      <c r="BL138" s="125"/>
      <c r="BM138" s="125"/>
      <c r="BN138" s="125"/>
      <c r="BO138" s="125"/>
      <c r="BP138" s="125"/>
      <c r="BQ138" s="125"/>
      <c r="BR138" s="125"/>
      <c r="BS138" s="125"/>
    </row>
    <row r="139" spans="1:71" x14ac:dyDescent="0.25">
      <c r="A139" s="125"/>
      <c r="B139" s="125"/>
      <c r="C139" s="125"/>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c r="AR139" s="125"/>
      <c r="AS139" s="125"/>
      <c r="AT139" s="125"/>
      <c r="AU139" s="125"/>
      <c r="AV139" s="125"/>
      <c r="AW139" s="125"/>
      <c r="AX139" s="125"/>
      <c r="AY139" s="125"/>
      <c r="AZ139" s="125"/>
      <c r="BA139" s="125"/>
      <c r="BB139" s="125"/>
      <c r="BC139" s="125"/>
      <c r="BD139" s="125"/>
      <c r="BE139" s="125"/>
      <c r="BF139" s="125"/>
      <c r="BG139" s="125"/>
      <c r="BH139" s="125"/>
      <c r="BI139" s="125"/>
      <c r="BJ139" s="125"/>
      <c r="BK139" s="125"/>
      <c r="BL139" s="125"/>
      <c r="BM139" s="125"/>
      <c r="BN139" s="125"/>
      <c r="BO139" s="125"/>
      <c r="BP139" s="125"/>
      <c r="BQ139" s="125"/>
      <c r="BR139" s="125"/>
      <c r="BS139" s="125"/>
    </row>
    <row r="140" spans="1:71" x14ac:dyDescent="0.25">
      <c r="A140" s="125"/>
      <c r="B140" s="125"/>
      <c r="C140" s="125"/>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row>
    <row r="141" spans="1:71" x14ac:dyDescent="0.25">
      <c r="A141" s="125"/>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5"/>
      <c r="AY141" s="125"/>
      <c r="AZ141" s="125"/>
      <c r="BA141" s="125"/>
      <c r="BB141" s="125"/>
      <c r="BC141" s="125"/>
      <c r="BD141" s="125"/>
      <c r="BE141" s="125"/>
      <c r="BF141" s="125"/>
      <c r="BG141" s="125"/>
      <c r="BH141" s="125"/>
      <c r="BI141" s="125"/>
      <c r="BJ141" s="125"/>
      <c r="BK141" s="125"/>
      <c r="BL141" s="125"/>
      <c r="BM141" s="125"/>
      <c r="BN141" s="125"/>
      <c r="BO141" s="125"/>
      <c r="BP141" s="125"/>
      <c r="BQ141" s="125"/>
      <c r="BR141" s="125"/>
      <c r="BS141" s="125"/>
    </row>
    <row r="142" spans="1:71" x14ac:dyDescent="0.25">
      <c r="A142" s="125"/>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5"/>
      <c r="BQ142" s="125"/>
      <c r="BR142" s="125"/>
      <c r="BS142" s="125"/>
    </row>
    <row r="143" spans="1:71" x14ac:dyDescent="0.25">
      <c r="A143" s="125"/>
      <c r="B143" s="125"/>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25"/>
      <c r="AS143" s="125"/>
      <c r="AT143" s="125"/>
      <c r="AU143" s="125"/>
      <c r="AV143" s="125"/>
      <c r="AW143" s="125"/>
      <c r="AX143" s="125"/>
      <c r="AY143" s="125"/>
      <c r="AZ143" s="125"/>
      <c r="BA143" s="125"/>
      <c r="BB143" s="125"/>
      <c r="BC143" s="125"/>
      <c r="BD143" s="125"/>
      <c r="BE143" s="125"/>
      <c r="BF143" s="125"/>
      <c r="BG143" s="125"/>
      <c r="BH143" s="125"/>
      <c r="BI143" s="125"/>
      <c r="BJ143" s="125"/>
      <c r="BK143" s="125"/>
      <c r="BL143" s="125"/>
      <c r="BM143" s="125"/>
      <c r="BN143" s="125"/>
      <c r="BO143" s="125"/>
      <c r="BP143" s="125"/>
      <c r="BQ143" s="125"/>
      <c r="BR143" s="125"/>
      <c r="BS143" s="125"/>
    </row>
    <row r="144" spans="1:71" x14ac:dyDescent="0.25">
      <c r="A144" s="125"/>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5"/>
      <c r="BQ144" s="125"/>
      <c r="BR144" s="125"/>
      <c r="BS144" s="125"/>
    </row>
    <row r="145" spans="1:71" x14ac:dyDescent="0.25">
      <c r="A145" s="125"/>
      <c r="B145" s="125"/>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5"/>
      <c r="BC145" s="125"/>
      <c r="BD145" s="125"/>
      <c r="BE145" s="125"/>
      <c r="BF145" s="125"/>
      <c r="BG145" s="125"/>
      <c r="BH145" s="125"/>
      <c r="BI145" s="125"/>
      <c r="BJ145" s="125"/>
      <c r="BK145" s="125"/>
      <c r="BL145" s="125"/>
      <c r="BM145" s="125"/>
      <c r="BN145" s="125"/>
      <c r="BO145" s="125"/>
      <c r="BP145" s="125"/>
      <c r="BQ145" s="125"/>
      <c r="BR145" s="125"/>
      <c r="BS145" s="125"/>
    </row>
    <row r="146" spans="1:71" x14ac:dyDescent="0.25">
      <c r="A146" s="125"/>
      <c r="B146" s="125"/>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5"/>
      <c r="BC146" s="125"/>
      <c r="BD146" s="125"/>
      <c r="BE146" s="125"/>
      <c r="BF146" s="125"/>
      <c r="BG146" s="125"/>
      <c r="BH146" s="125"/>
      <c r="BI146" s="125"/>
      <c r="BJ146" s="125"/>
      <c r="BK146" s="125"/>
      <c r="BL146" s="125"/>
      <c r="BM146" s="125"/>
      <c r="BN146" s="125"/>
      <c r="BO146" s="125"/>
      <c r="BP146" s="125"/>
      <c r="BQ146" s="125"/>
      <c r="BR146" s="125"/>
      <c r="BS146" s="125"/>
    </row>
    <row r="147" spans="1:71" x14ac:dyDescent="0.25">
      <c r="A147" s="125"/>
      <c r="B147" s="125"/>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25"/>
      <c r="AS147" s="125"/>
      <c r="AT147" s="125"/>
      <c r="AU147" s="125"/>
      <c r="AV147" s="125"/>
      <c r="AW147" s="125"/>
      <c r="AX147" s="125"/>
      <c r="AY147" s="125"/>
      <c r="AZ147" s="125"/>
      <c r="BA147" s="125"/>
      <c r="BB147" s="125"/>
      <c r="BC147" s="125"/>
      <c r="BD147" s="125"/>
      <c r="BE147" s="125"/>
      <c r="BF147" s="125"/>
      <c r="BG147" s="125"/>
      <c r="BH147" s="125"/>
      <c r="BI147" s="125"/>
      <c r="BJ147" s="125"/>
      <c r="BK147" s="125"/>
      <c r="BL147" s="125"/>
      <c r="BM147" s="125"/>
      <c r="BN147" s="125"/>
      <c r="BO147" s="125"/>
      <c r="BP147" s="125"/>
      <c r="BQ147" s="125"/>
      <c r="BR147" s="125"/>
      <c r="BS147" s="125"/>
    </row>
    <row r="148" spans="1:71" x14ac:dyDescent="0.25">
      <c r="A148" s="125"/>
      <c r="B148" s="125"/>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25"/>
      <c r="AS148" s="125"/>
      <c r="AT148" s="125"/>
      <c r="AU148" s="125"/>
      <c r="AV148" s="125"/>
      <c r="AW148" s="125"/>
      <c r="AX148" s="125"/>
      <c r="AY148" s="125"/>
      <c r="AZ148" s="125"/>
      <c r="BA148" s="125"/>
      <c r="BB148" s="125"/>
      <c r="BC148" s="125"/>
      <c r="BD148" s="125"/>
      <c r="BE148" s="125"/>
      <c r="BF148" s="125"/>
      <c r="BG148" s="125"/>
      <c r="BH148" s="125"/>
      <c r="BI148" s="125"/>
      <c r="BJ148" s="125"/>
      <c r="BK148" s="125"/>
      <c r="BL148" s="125"/>
      <c r="BM148" s="125"/>
      <c r="BN148" s="125"/>
      <c r="BO148" s="125"/>
      <c r="BP148" s="125"/>
      <c r="BQ148" s="125"/>
      <c r="BR148" s="125"/>
      <c r="BS148" s="125"/>
    </row>
    <row r="149" spans="1:71" x14ac:dyDescent="0.25">
      <c r="A149" s="125"/>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25"/>
      <c r="BR149" s="125"/>
      <c r="BS149" s="125"/>
    </row>
    <row r="150" spans="1:71" x14ac:dyDescent="0.25">
      <c r="A150" s="125"/>
      <c r="B150" s="125"/>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5"/>
      <c r="AV150" s="125"/>
      <c r="AW150" s="125"/>
      <c r="AX150" s="125"/>
      <c r="AY150" s="125"/>
      <c r="AZ150" s="125"/>
      <c r="BA150" s="125"/>
      <c r="BB150" s="125"/>
      <c r="BC150" s="125"/>
      <c r="BD150" s="125"/>
      <c r="BE150" s="125"/>
      <c r="BF150" s="125"/>
      <c r="BG150" s="125"/>
      <c r="BH150" s="125"/>
      <c r="BI150" s="125"/>
      <c r="BJ150" s="125"/>
      <c r="BK150" s="125"/>
      <c r="BL150" s="125"/>
      <c r="BM150" s="125"/>
      <c r="BN150" s="125"/>
      <c r="BO150" s="125"/>
      <c r="BP150" s="125"/>
      <c r="BQ150" s="125"/>
      <c r="BR150" s="125"/>
      <c r="BS150" s="125"/>
    </row>
    <row r="151" spans="1:71" x14ac:dyDescent="0.25">
      <c r="A151" s="125"/>
      <c r="B151" s="125"/>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25"/>
      <c r="AS151" s="125"/>
      <c r="AT151" s="125"/>
      <c r="AU151" s="125"/>
      <c r="AV151" s="125"/>
      <c r="AW151" s="125"/>
      <c r="AX151" s="125"/>
      <c r="AY151" s="125"/>
      <c r="AZ151" s="125"/>
      <c r="BA151" s="125"/>
      <c r="BB151" s="125"/>
      <c r="BC151" s="125"/>
      <c r="BD151" s="125"/>
      <c r="BE151" s="125"/>
      <c r="BF151" s="125"/>
      <c r="BG151" s="125"/>
      <c r="BH151" s="125"/>
      <c r="BI151" s="125"/>
      <c r="BJ151" s="125"/>
      <c r="BK151" s="125"/>
      <c r="BL151" s="125"/>
      <c r="BM151" s="125"/>
      <c r="BN151" s="125"/>
      <c r="BO151" s="125"/>
      <c r="BP151" s="125"/>
      <c r="BQ151" s="125"/>
      <c r="BR151" s="125"/>
      <c r="BS151" s="125"/>
    </row>
    <row r="152" spans="1:71" x14ac:dyDescent="0.25">
      <c r="A152" s="125"/>
      <c r="B152" s="125"/>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5"/>
      <c r="BC152" s="125"/>
      <c r="BD152" s="125"/>
      <c r="BE152" s="125"/>
      <c r="BF152" s="125"/>
      <c r="BG152" s="125"/>
      <c r="BH152" s="125"/>
      <c r="BI152" s="125"/>
      <c r="BJ152" s="125"/>
      <c r="BK152" s="125"/>
      <c r="BL152" s="125"/>
      <c r="BM152" s="125"/>
      <c r="BN152" s="125"/>
      <c r="BO152" s="125"/>
      <c r="BP152" s="125"/>
      <c r="BQ152" s="125"/>
      <c r="BR152" s="125"/>
      <c r="BS152" s="125"/>
    </row>
    <row r="153" spans="1:71" x14ac:dyDescent="0.25">
      <c r="A153" s="125"/>
      <c r="B153" s="125"/>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5"/>
      <c r="BC153" s="125"/>
      <c r="BD153" s="125"/>
      <c r="BE153" s="125"/>
      <c r="BF153" s="125"/>
      <c r="BG153" s="125"/>
      <c r="BH153" s="125"/>
      <c r="BI153" s="125"/>
      <c r="BJ153" s="125"/>
      <c r="BK153" s="125"/>
      <c r="BL153" s="125"/>
      <c r="BM153" s="125"/>
      <c r="BN153" s="125"/>
      <c r="BO153" s="125"/>
      <c r="BP153" s="125"/>
      <c r="BQ153" s="125"/>
      <c r="BR153" s="125"/>
      <c r="BS153" s="125"/>
    </row>
    <row r="154" spans="1:71" x14ac:dyDescent="0.25">
      <c r="A154" s="125"/>
      <c r="B154" s="125"/>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5"/>
      <c r="BC154" s="125"/>
      <c r="BD154" s="125"/>
      <c r="BE154" s="125"/>
      <c r="BF154" s="125"/>
      <c r="BG154" s="125"/>
      <c r="BH154" s="125"/>
      <c r="BI154" s="125"/>
      <c r="BJ154" s="125"/>
      <c r="BK154" s="125"/>
      <c r="BL154" s="125"/>
      <c r="BM154" s="125"/>
      <c r="BN154" s="125"/>
      <c r="BO154" s="125"/>
      <c r="BP154" s="125"/>
      <c r="BQ154" s="125"/>
      <c r="BR154" s="125"/>
      <c r="BS154" s="125"/>
    </row>
    <row r="155" spans="1:71" x14ac:dyDescent="0.25">
      <c r="A155" s="125"/>
      <c r="B155" s="125"/>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5"/>
      <c r="BC155" s="125"/>
      <c r="BD155" s="125"/>
      <c r="BE155" s="125"/>
      <c r="BF155" s="125"/>
      <c r="BG155" s="125"/>
      <c r="BH155" s="125"/>
      <c r="BI155" s="125"/>
      <c r="BJ155" s="125"/>
      <c r="BK155" s="125"/>
      <c r="BL155" s="125"/>
      <c r="BM155" s="125"/>
      <c r="BN155" s="125"/>
      <c r="BO155" s="125"/>
      <c r="BP155" s="125"/>
      <c r="BQ155" s="125"/>
      <c r="BR155" s="125"/>
      <c r="BS155" s="125"/>
    </row>
    <row r="156" spans="1:71" x14ac:dyDescent="0.25">
      <c r="A156" s="125"/>
      <c r="B156" s="125"/>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5"/>
      <c r="BO156" s="125"/>
      <c r="BP156" s="125"/>
      <c r="BQ156" s="125"/>
      <c r="BR156" s="125"/>
      <c r="BS156" s="125"/>
    </row>
    <row r="157" spans="1:71" x14ac:dyDescent="0.25">
      <c r="A157" s="125"/>
      <c r="B157" s="125"/>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25"/>
      <c r="AS157" s="125"/>
      <c r="AT157" s="125"/>
      <c r="AU157" s="125"/>
      <c r="AV157" s="125"/>
      <c r="AW157" s="125"/>
      <c r="AX157" s="125"/>
      <c r="AY157" s="125"/>
      <c r="AZ157" s="125"/>
      <c r="BA157" s="125"/>
      <c r="BB157" s="125"/>
      <c r="BC157" s="125"/>
      <c r="BD157" s="125"/>
      <c r="BE157" s="125"/>
      <c r="BF157" s="125"/>
      <c r="BG157" s="125"/>
      <c r="BH157" s="125"/>
      <c r="BI157" s="125"/>
      <c r="BJ157" s="125"/>
      <c r="BK157" s="125"/>
      <c r="BL157" s="125"/>
      <c r="BM157" s="125"/>
      <c r="BN157" s="125"/>
      <c r="BO157" s="125"/>
      <c r="BP157" s="125"/>
      <c r="BQ157" s="125"/>
      <c r="BR157" s="125"/>
      <c r="BS157" s="125"/>
    </row>
    <row r="158" spans="1:71" x14ac:dyDescent="0.25">
      <c r="A158" s="125"/>
      <c r="B158" s="125"/>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25"/>
      <c r="AS158" s="125"/>
      <c r="AT158" s="125"/>
      <c r="AU158" s="125"/>
      <c r="AV158" s="125"/>
      <c r="AW158" s="125"/>
      <c r="AX158" s="125"/>
      <c r="AY158" s="125"/>
      <c r="AZ158" s="125"/>
      <c r="BA158" s="125"/>
      <c r="BB158" s="125"/>
      <c r="BC158" s="125"/>
      <c r="BD158" s="125"/>
      <c r="BE158" s="125"/>
      <c r="BF158" s="125"/>
      <c r="BG158" s="125"/>
      <c r="BH158" s="125"/>
      <c r="BI158" s="125"/>
      <c r="BJ158" s="125"/>
      <c r="BK158" s="125"/>
      <c r="BL158" s="125"/>
      <c r="BM158" s="125"/>
      <c r="BN158" s="125"/>
      <c r="BO158" s="125"/>
      <c r="BP158" s="125"/>
      <c r="BQ158" s="125"/>
      <c r="BR158" s="125"/>
      <c r="BS158" s="125"/>
    </row>
    <row r="159" spans="1:71" x14ac:dyDescent="0.25">
      <c r="A159" s="125"/>
      <c r="B159" s="125"/>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25"/>
      <c r="AS159" s="125"/>
      <c r="AT159" s="125"/>
      <c r="AU159" s="125"/>
      <c r="AV159" s="125"/>
      <c r="AW159" s="125"/>
      <c r="AX159" s="125"/>
      <c r="AY159" s="125"/>
      <c r="AZ159" s="125"/>
      <c r="BA159" s="125"/>
      <c r="BB159" s="125"/>
      <c r="BC159" s="125"/>
      <c r="BD159" s="125"/>
      <c r="BE159" s="125"/>
      <c r="BF159" s="125"/>
      <c r="BG159" s="125"/>
      <c r="BH159" s="125"/>
      <c r="BI159" s="125"/>
      <c r="BJ159" s="125"/>
      <c r="BK159" s="125"/>
      <c r="BL159" s="125"/>
      <c r="BM159" s="125"/>
      <c r="BN159" s="125"/>
      <c r="BO159" s="125"/>
      <c r="BP159" s="125"/>
      <c r="BQ159" s="125"/>
      <c r="BR159" s="125"/>
      <c r="BS159" s="125"/>
    </row>
    <row r="160" spans="1:71" x14ac:dyDescent="0.25">
      <c r="A160" s="125"/>
      <c r="B160" s="125"/>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25"/>
      <c r="AS160" s="125"/>
      <c r="AT160" s="125"/>
      <c r="AU160" s="125"/>
      <c r="AV160" s="125"/>
      <c r="AW160" s="125"/>
      <c r="AX160" s="125"/>
      <c r="AY160" s="125"/>
      <c r="AZ160" s="125"/>
      <c r="BA160" s="125"/>
      <c r="BB160" s="125"/>
      <c r="BC160" s="125"/>
      <c r="BD160" s="125"/>
      <c r="BE160" s="125"/>
      <c r="BF160" s="125"/>
      <c r="BG160" s="125"/>
      <c r="BH160" s="125"/>
      <c r="BI160" s="125"/>
      <c r="BJ160" s="125"/>
      <c r="BK160" s="125"/>
      <c r="BL160" s="125"/>
      <c r="BM160" s="125"/>
      <c r="BN160" s="125"/>
      <c r="BO160" s="125"/>
      <c r="BP160" s="125"/>
      <c r="BQ160" s="125"/>
      <c r="BR160" s="125"/>
      <c r="BS160" s="125"/>
    </row>
    <row r="161" spans="1:71" x14ac:dyDescent="0.25">
      <c r="A161" s="125"/>
      <c r="B161" s="125"/>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5"/>
      <c r="AV161" s="125"/>
      <c r="AW161" s="125"/>
      <c r="AX161" s="125"/>
      <c r="AY161" s="125"/>
      <c r="AZ161" s="125"/>
      <c r="BA161" s="125"/>
      <c r="BB161" s="125"/>
      <c r="BC161" s="125"/>
      <c r="BD161" s="125"/>
      <c r="BE161" s="125"/>
      <c r="BF161" s="125"/>
      <c r="BG161" s="125"/>
      <c r="BH161" s="125"/>
      <c r="BI161" s="125"/>
      <c r="BJ161" s="125"/>
      <c r="BK161" s="125"/>
      <c r="BL161" s="125"/>
      <c r="BM161" s="125"/>
      <c r="BN161" s="125"/>
      <c r="BO161" s="125"/>
      <c r="BP161" s="125"/>
      <c r="BQ161" s="125"/>
      <c r="BR161" s="125"/>
      <c r="BS161" s="125"/>
    </row>
    <row r="162" spans="1:71" x14ac:dyDescent="0.25">
      <c r="A162" s="125"/>
      <c r="B162" s="125"/>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c r="BF162" s="125"/>
      <c r="BG162" s="125"/>
      <c r="BH162" s="125"/>
      <c r="BI162" s="125"/>
      <c r="BJ162" s="125"/>
      <c r="BK162" s="125"/>
      <c r="BL162" s="125"/>
      <c r="BM162" s="125"/>
      <c r="BN162" s="125"/>
      <c r="BO162" s="125"/>
      <c r="BP162" s="125"/>
      <c r="BQ162" s="125"/>
      <c r="BR162" s="125"/>
      <c r="BS162" s="125"/>
    </row>
    <row r="163" spans="1:71" x14ac:dyDescent="0.25">
      <c r="A163" s="125"/>
      <c r="B163" s="125"/>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25"/>
      <c r="AS163" s="125"/>
      <c r="AT163" s="125"/>
      <c r="AU163" s="125"/>
      <c r="AV163" s="125"/>
      <c r="AW163" s="125"/>
      <c r="AX163" s="125"/>
      <c r="AY163" s="125"/>
      <c r="AZ163" s="125"/>
      <c r="BA163" s="125"/>
      <c r="BB163" s="125"/>
      <c r="BC163" s="125"/>
      <c r="BD163" s="125"/>
      <c r="BE163" s="125"/>
      <c r="BF163" s="125"/>
      <c r="BG163" s="125"/>
      <c r="BH163" s="125"/>
      <c r="BI163" s="125"/>
      <c r="BJ163" s="125"/>
      <c r="BK163" s="125"/>
      <c r="BL163" s="125"/>
      <c r="BM163" s="125"/>
      <c r="BN163" s="125"/>
      <c r="BO163" s="125"/>
      <c r="BP163" s="125"/>
      <c r="BQ163" s="125"/>
      <c r="BR163" s="125"/>
      <c r="BS163" s="125"/>
    </row>
    <row r="164" spans="1:71" x14ac:dyDescent="0.25">
      <c r="A164" s="125"/>
      <c r="B164" s="125"/>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25"/>
      <c r="AS164" s="125"/>
      <c r="AT164" s="125"/>
      <c r="AU164" s="125"/>
      <c r="AV164" s="125"/>
      <c r="AW164" s="125"/>
      <c r="AX164" s="125"/>
      <c r="AY164" s="125"/>
      <c r="AZ164" s="125"/>
      <c r="BA164" s="125"/>
      <c r="BB164" s="125"/>
      <c r="BC164" s="125"/>
      <c r="BD164" s="125"/>
      <c r="BE164" s="125"/>
      <c r="BF164" s="125"/>
      <c r="BG164" s="125"/>
      <c r="BH164" s="125"/>
      <c r="BI164" s="125"/>
      <c r="BJ164" s="125"/>
      <c r="BK164" s="125"/>
      <c r="BL164" s="125"/>
      <c r="BM164" s="125"/>
      <c r="BN164" s="125"/>
      <c r="BO164" s="125"/>
      <c r="BP164" s="125"/>
      <c r="BQ164" s="125"/>
      <c r="BR164" s="125"/>
      <c r="BS164" s="125"/>
    </row>
    <row r="165" spans="1:71" x14ac:dyDescent="0.25">
      <c r="A165" s="125"/>
      <c r="B165" s="125"/>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25"/>
      <c r="AS165" s="125"/>
      <c r="AT165" s="125"/>
      <c r="AU165" s="125"/>
      <c r="AV165" s="125"/>
      <c r="AW165" s="125"/>
      <c r="AX165" s="125"/>
      <c r="AY165" s="125"/>
      <c r="AZ165" s="125"/>
      <c r="BA165" s="125"/>
      <c r="BB165" s="125"/>
      <c r="BC165" s="125"/>
      <c r="BD165" s="125"/>
      <c r="BE165" s="125"/>
      <c r="BF165" s="125"/>
      <c r="BG165" s="125"/>
      <c r="BH165" s="125"/>
      <c r="BI165" s="125"/>
      <c r="BJ165" s="125"/>
      <c r="BK165" s="125"/>
      <c r="BL165" s="125"/>
      <c r="BM165" s="125"/>
      <c r="BN165" s="125"/>
      <c r="BO165" s="125"/>
      <c r="BP165" s="125"/>
      <c r="BQ165" s="125"/>
      <c r="BR165" s="125"/>
      <c r="BS165" s="125"/>
    </row>
    <row r="166" spans="1:71" x14ac:dyDescent="0.25">
      <c r="A166" s="125"/>
      <c r="B166" s="125"/>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25"/>
      <c r="AS166" s="125"/>
      <c r="AT166" s="125"/>
      <c r="AU166" s="125"/>
      <c r="AV166" s="125"/>
      <c r="AW166" s="125"/>
      <c r="AX166" s="125"/>
      <c r="AY166" s="125"/>
      <c r="AZ166" s="125"/>
      <c r="BA166" s="125"/>
      <c r="BB166" s="125"/>
      <c r="BC166" s="125"/>
      <c r="BD166" s="125"/>
      <c r="BE166" s="125"/>
      <c r="BF166" s="125"/>
      <c r="BG166" s="125"/>
      <c r="BH166" s="125"/>
      <c r="BI166" s="125"/>
      <c r="BJ166" s="125"/>
      <c r="BK166" s="125"/>
      <c r="BL166" s="125"/>
      <c r="BM166" s="125"/>
      <c r="BN166" s="125"/>
      <c r="BO166" s="125"/>
      <c r="BP166" s="125"/>
      <c r="BQ166" s="125"/>
      <c r="BR166" s="125"/>
      <c r="BS166" s="125"/>
    </row>
    <row r="167" spans="1:71" x14ac:dyDescent="0.25">
      <c r="A167" s="125"/>
      <c r="B167" s="125"/>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25"/>
      <c r="AS167" s="125"/>
      <c r="AT167" s="125"/>
      <c r="AU167" s="125"/>
      <c r="AV167" s="125"/>
      <c r="AW167" s="125"/>
      <c r="AX167" s="125"/>
      <c r="AY167" s="125"/>
      <c r="AZ167" s="125"/>
      <c r="BA167" s="125"/>
      <c r="BB167" s="125"/>
      <c r="BC167" s="125"/>
      <c r="BD167" s="125"/>
      <c r="BE167" s="125"/>
      <c r="BF167" s="125"/>
      <c r="BG167" s="125"/>
      <c r="BH167" s="125"/>
      <c r="BI167" s="125"/>
      <c r="BJ167" s="125"/>
      <c r="BK167" s="125"/>
      <c r="BL167" s="125"/>
      <c r="BM167" s="125"/>
      <c r="BN167" s="125"/>
      <c r="BO167" s="125"/>
      <c r="BP167" s="125"/>
      <c r="BQ167" s="125"/>
      <c r="BR167" s="125"/>
      <c r="BS167" s="125"/>
    </row>
    <row r="168" spans="1:71" x14ac:dyDescent="0.25">
      <c r="A168" s="125"/>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25"/>
      <c r="AS168" s="125"/>
      <c r="AT168" s="125"/>
      <c r="AU168" s="125"/>
      <c r="AV168" s="125"/>
      <c r="AW168" s="125"/>
      <c r="AX168" s="125"/>
      <c r="AY168" s="125"/>
      <c r="AZ168" s="125"/>
      <c r="BA168" s="125"/>
      <c r="BB168" s="125"/>
      <c r="BC168" s="125"/>
      <c r="BD168" s="125"/>
      <c r="BE168" s="125"/>
      <c r="BF168" s="125"/>
      <c r="BG168" s="125"/>
      <c r="BH168" s="125"/>
      <c r="BI168" s="125"/>
      <c r="BJ168" s="125"/>
      <c r="BK168" s="125"/>
      <c r="BL168" s="125"/>
      <c r="BM168" s="125"/>
      <c r="BN168" s="125"/>
      <c r="BO168" s="125"/>
      <c r="BP168" s="125"/>
      <c r="BQ168" s="125"/>
      <c r="BR168" s="125"/>
      <c r="BS168" s="125"/>
    </row>
    <row r="169" spans="1:71" x14ac:dyDescent="0.25">
      <c r="A169" s="125"/>
      <c r="B169" s="125"/>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5"/>
      <c r="AY169" s="125"/>
      <c r="AZ169" s="125"/>
      <c r="BA169" s="125"/>
      <c r="BB169" s="125"/>
      <c r="BC169" s="125"/>
      <c r="BD169" s="125"/>
      <c r="BE169" s="125"/>
      <c r="BF169" s="125"/>
      <c r="BG169" s="125"/>
      <c r="BH169" s="125"/>
      <c r="BI169" s="125"/>
      <c r="BJ169" s="125"/>
      <c r="BK169" s="125"/>
      <c r="BL169" s="125"/>
      <c r="BM169" s="125"/>
      <c r="BN169" s="125"/>
      <c r="BO169" s="125"/>
      <c r="BP169" s="125"/>
      <c r="BQ169" s="125"/>
      <c r="BR169" s="125"/>
      <c r="BS169" s="125"/>
    </row>
    <row r="170" spans="1:71" x14ac:dyDescent="0.25">
      <c r="A170" s="125"/>
      <c r="B170" s="125"/>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25"/>
      <c r="AS170" s="125"/>
      <c r="AT170" s="125"/>
      <c r="AU170" s="125"/>
      <c r="AV170" s="125"/>
      <c r="AW170" s="125"/>
      <c r="AX170" s="125"/>
      <c r="AY170" s="125"/>
      <c r="AZ170" s="125"/>
      <c r="BA170" s="125"/>
      <c r="BB170" s="125"/>
      <c r="BC170" s="125"/>
      <c r="BD170" s="125"/>
      <c r="BE170" s="125"/>
      <c r="BF170" s="125"/>
      <c r="BG170" s="125"/>
      <c r="BH170" s="125"/>
      <c r="BI170" s="125"/>
      <c r="BJ170" s="125"/>
      <c r="BK170" s="125"/>
      <c r="BL170" s="125"/>
      <c r="BM170" s="125"/>
      <c r="BN170" s="125"/>
      <c r="BO170" s="125"/>
      <c r="BP170" s="125"/>
      <c r="BQ170" s="125"/>
      <c r="BR170" s="125"/>
      <c r="BS170" s="125"/>
    </row>
    <row r="171" spans="1:71" x14ac:dyDescent="0.25">
      <c r="A171" s="125"/>
      <c r="B171" s="125"/>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25"/>
      <c r="AS171" s="125"/>
      <c r="AT171" s="125"/>
      <c r="AU171" s="125"/>
      <c r="AV171" s="125"/>
      <c r="AW171" s="125"/>
      <c r="AX171" s="125"/>
      <c r="AY171" s="125"/>
      <c r="AZ171" s="125"/>
      <c r="BA171" s="125"/>
      <c r="BB171" s="125"/>
      <c r="BC171" s="125"/>
      <c r="BD171" s="125"/>
      <c r="BE171" s="125"/>
      <c r="BF171" s="125"/>
      <c r="BG171" s="125"/>
      <c r="BH171" s="125"/>
      <c r="BI171" s="125"/>
      <c r="BJ171" s="125"/>
      <c r="BK171" s="125"/>
      <c r="BL171" s="125"/>
      <c r="BM171" s="125"/>
      <c r="BN171" s="125"/>
      <c r="BO171" s="125"/>
      <c r="BP171" s="125"/>
      <c r="BQ171" s="125"/>
      <c r="BR171" s="125"/>
      <c r="BS171" s="125"/>
    </row>
    <row r="172" spans="1:71" x14ac:dyDescent="0.25">
      <c r="A172" s="125"/>
      <c r="B172" s="125"/>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25"/>
      <c r="AS172" s="125"/>
      <c r="AT172" s="125"/>
      <c r="AU172" s="125"/>
      <c r="AV172" s="125"/>
      <c r="AW172" s="125"/>
      <c r="AX172" s="125"/>
      <c r="AY172" s="125"/>
      <c r="AZ172" s="125"/>
      <c r="BA172" s="125"/>
      <c r="BB172" s="125"/>
      <c r="BC172" s="125"/>
      <c r="BD172" s="125"/>
      <c r="BE172" s="125"/>
      <c r="BF172" s="125"/>
      <c r="BG172" s="125"/>
      <c r="BH172" s="125"/>
      <c r="BI172" s="125"/>
      <c r="BJ172" s="125"/>
      <c r="BK172" s="125"/>
      <c r="BL172" s="125"/>
      <c r="BM172" s="125"/>
      <c r="BN172" s="125"/>
      <c r="BO172" s="125"/>
      <c r="BP172" s="125"/>
      <c r="BQ172" s="125"/>
      <c r="BR172" s="125"/>
      <c r="BS172" s="125"/>
    </row>
    <row r="173" spans="1:71" x14ac:dyDescent="0.25">
      <c r="A173" s="125"/>
      <c r="B173" s="125"/>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25"/>
      <c r="AS173" s="125"/>
      <c r="AT173" s="125"/>
      <c r="AU173" s="125"/>
      <c r="AV173" s="125"/>
      <c r="AW173" s="125"/>
      <c r="AX173" s="125"/>
      <c r="AY173" s="125"/>
      <c r="AZ173" s="125"/>
      <c r="BA173" s="125"/>
      <c r="BB173" s="125"/>
      <c r="BC173" s="125"/>
      <c r="BD173" s="125"/>
      <c r="BE173" s="125"/>
      <c r="BF173" s="125"/>
      <c r="BG173" s="125"/>
      <c r="BH173" s="125"/>
      <c r="BI173" s="125"/>
      <c r="BJ173" s="125"/>
      <c r="BK173" s="125"/>
      <c r="BL173" s="125"/>
      <c r="BM173" s="125"/>
      <c r="BN173" s="125"/>
      <c r="BO173" s="125"/>
      <c r="BP173" s="125"/>
      <c r="BQ173" s="125"/>
      <c r="BR173" s="125"/>
      <c r="BS173" s="125"/>
    </row>
    <row r="174" spans="1:71" x14ac:dyDescent="0.25">
      <c r="A174" s="125"/>
      <c r="B174" s="125"/>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25"/>
      <c r="AS174" s="125"/>
      <c r="AT174" s="125"/>
      <c r="AU174" s="125"/>
      <c r="AV174" s="125"/>
      <c r="AW174" s="125"/>
      <c r="AX174" s="125"/>
      <c r="AY174" s="125"/>
      <c r="AZ174" s="125"/>
      <c r="BA174" s="125"/>
      <c r="BB174" s="125"/>
      <c r="BC174" s="125"/>
      <c r="BD174" s="125"/>
      <c r="BE174" s="125"/>
      <c r="BF174" s="125"/>
      <c r="BG174" s="125"/>
      <c r="BH174" s="125"/>
      <c r="BI174" s="125"/>
      <c r="BJ174" s="125"/>
      <c r="BK174" s="125"/>
      <c r="BL174" s="125"/>
      <c r="BM174" s="125"/>
      <c r="BN174" s="125"/>
      <c r="BO174" s="125"/>
      <c r="BP174" s="125"/>
      <c r="BQ174" s="125"/>
      <c r="BR174" s="125"/>
      <c r="BS174" s="125"/>
    </row>
    <row r="175" spans="1:71" x14ac:dyDescent="0.25">
      <c r="A175" s="125"/>
      <c r="B175" s="125"/>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25"/>
      <c r="AS175" s="125"/>
      <c r="AT175" s="125"/>
      <c r="AU175" s="125"/>
      <c r="AV175" s="125"/>
      <c r="AW175" s="125"/>
      <c r="AX175" s="125"/>
      <c r="AY175" s="125"/>
      <c r="AZ175" s="125"/>
      <c r="BA175" s="125"/>
      <c r="BB175" s="125"/>
      <c r="BC175" s="125"/>
      <c r="BD175" s="125"/>
      <c r="BE175" s="125"/>
      <c r="BF175" s="125"/>
      <c r="BG175" s="125"/>
      <c r="BH175" s="125"/>
      <c r="BI175" s="125"/>
      <c r="BJ175" s="125"/>
      <c r="BK175" s="125"/>
      <c r="BL175" s="125"/>
      <c r="BM175" s="125"/>
      <c r="BN175" s="125"/>
      <c r="BO175" s="125"/>
      <c r="BP175" s="125"/>
      <c r="BQ175" s="125"/>
      <c r="BR175" s="125"/>
      <c r="BS175" s="125"/>
    </row>
    <row r="176" spans="1:71" x14ac:dyDescent="0.25">
      <c r="A176" s="125"/>
      <c r="B176" s="125"/>
      <c r="C176" s="125"/>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c r="AR176" s="125"/>
      <c r="AS176" s="125"/>
      <c r="AT176" s="125"/>
      <c r="AU176" s="125"/>
      <c r="AV176" s="125"/>
      <c r="AW176" s="125"/>
      <c r="AX176" s="125"/>
      <c r="AY176" s="125"/>
      <c r="AZ176" s="125"/>
      <c r="BA176" s="125"/>
      <c r="BB176" s="125"/>
      <c r="BC176" s="125"/>
      <c r="BD176" s="125"/>
      <c r="BE176" s="125"/>
      <c r="BF176" s="125"/>
      <c r="BG176" s="125"/>
      <c r="BH176" s="125"/>
      <c r="BI176" s="125"/>
      <c r="BJ176" s="125"/>
      <c r="BK176" s="125"/>
      <c r="BL176" s="125"/>
      <c r="BM176" s="125"/>
      <c r="BN176" s="125"/>
      <c r="BO176" s="125"/>
      <c r="BP176" s="125"/>
      <c r="BQ176" s="125"/>
      <c r="BR176" s="125"/>
      <c r="BS176" s="125"/>
    </row>
    <row r="177" spans="1:71" x14ac:dyDescent="0.25">
      <c r="A177" s="125"/>
      <c r="B177" s="125"/>
      <c r="C177" s="125"/>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c r="AR177" s="125"/>
      <c r="AS177" s="125"/>
      <c r="AT177" s="125"/>
      <c r="AU177" s="125"/>
      <c r="AV177" s="125"/>
      <c r="AW177" s="125"/>
      <c r="AX177" s="125"/>
      <c r="AY177" s="125"/>
      <c r="AZ177" s="125"/>
      <c r="BA177" s="125"/>
      <c r="BB177" s="125"/>
      <c r="BC177" s="125"/>
      <c r="BD177" s="125"/>
      <c r="BE177" s="125"/>
      <c r="BF177" s="125"/>
      <c r="BG177" s="125"/>
      <c r="BH177" s="125"/>
      <c r="BI177" s="125"/>
      <c r="BJ177" s="125"/>
      <c r="BK177" s="125"/>
      <c r="BL177" s="125"/>
      <c r="BM177" s="125"/>
      <c r="BN177" s="125"/>
      <c r="BO177" s="125"/>
      <c r="BP177" s="125"/>
      <c r="BQ177" s="125"/>
      <c r="BR177" s="125"/>
      <c r="BS177" s="125"/>
    </row>
    <row r="178" spans="1:71" x14ac:dyDescent="0.25">
      <c r="A178" s="125"/>
      <c r="B178" s="125"/>
      <c r="C178" s="125"/>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c r="AR178" s="125"/>
      <c r="AS178" s="125"/>
      <c r="AT178" s="125"/>
      <c r="AU178" s="125"/>
      <c r="AV178" s="125"/>
      <c r="AW178" s="125"/>
      <c r="AX178" s="125"/>
      <c r="AY178" s="125"/>
      <c r="AZ178" s="125"/>
      <c r="BA178" s="125"/>
      <c r="BB178" s="125"/>
      <c r="BC178" s="125"/>
      <c r="BD178" s="125"/>
      <c r="BE178" s="125"/>
      <c r="BF178" s="125"/>
      <c r="BG178" s="125"/>
      <c r="BH178" s="125"/>
      <c r="BI178" s="125"/>
      <c r="BJ178" s="125"/>
      <c r="BK178" s="125"/>
      <c r="BL178" s="125"/>
      <c r="BM178" s="125"/>
      <c r="BN178" s="125"/>
      <c r="BO178" s="125"/>
      <c r="BP178" s="125"/>
      <c r="BQ178" s="125"/>
      <c r="BR178" s="125"/>
      <c r="BS178" s="125"/>
    </row>
    <row r="179" spans="1:71" x14ac:dyDescent="0.25">
      <c r="A179" s="125"/>
      <c r="B179" s="125"/>
      <c r="C179" s="125"/>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row>
    <row r="180" spans="1:71" x14ac:dyDescent="0.25">
      <c r="A180" s="125"/>
      <c r="B180" s="125"/>
      <c r="C180" s="125"/>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25"/>
      <c r="BB180" s="125"/>
      <c r="BC180" s="125"/>
      <c r="BD180" s="125"/>
      <c r="BE180" s="125"/>
      <c r="BF180" s="125"/>
      <c r="BG180" s="125"/>
      <c r="BH180" s="125"/>
      <c r="BI180" s="125"/>
      <c r="BJ180" s="125"/>
      <c r="BK180" s="125"/>
      <c r="BL180" s="125"/>
      <c r="BM180" s="125"/>
      <c r="BN180" s="125"/>
      <c r="BO180" s="125"/>
      <c r="BP180" s="125"/>
      <c r="BQ180" s="125"/>
      <c r="BR180" s="125"/>
      <c r="BS180" s="125"/>
    </row>
    <row r="181" spans="1:71" x14ac:dyDescent="0.25">
      <c r="A181" s="125"/>
      <c r="B181" s="125"/>
      <c r="C181" s="125"/>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c r="AR181" s="125"/>
      <c r="AS181" s="125"/>
      <c r="AT181" s="125"/>
      <c r="AU181" s="125"/>
      <c r="AV181" s="125"/>
      <c r="AW181" s="125"/>
      <c r="AX181" s="125"/>
      <c r="AY181" s="125"/>
      <c r="AZ181" s="125"/>
      <c r="BA181" s="125"/>
      <c r="BB181" s="125"/>
      <c r="BC181" s="125"/>
      <c r="BD181" s="125"/>
      <c r="BE181" s="125"/>
      <c r="BF181" s="125"/>
      <c r="BG181" s="125"/>
      <c r="BH181" s="125"/>
      <c r="BI181" s="125"/>
      <c r="BJ181" s="125"/>
      <c r="BK181" s="125"/>
      <c r="BL181" s="125"/>
      <c r="BM181" s="125"/>
      <c r="BN181" s="125"/>
      <c r="BO181" s="125"/>
      <c r="BP181" s="125"/>
      <c r="BQ181" s="125"/>
      <c r="BR181" s="125"/>
      <c r="BS181" s="125"/>
    </row>
    <row r="182" spans="1:71" x14ac:dyDescent="0.25">
      <c r="A182" s="125"/>
      <c r="B182" s="125"/>
      <c r="C182" s="125"/>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c r="AR182" s="125"/>
      <c r="AS182" s="125"/>
      <c r="AT182" s="125"/>
      <c r="AU182" s="125"/>
      <c r="AV182" s="125"/>
      <c r="AW182" s="125"/>
      <c r="AX182" s="125"/>
      <c r="AY182" s="125"/>
      <c r="AZ182" s="125"/>
      <c r="BA182" s="125"/>
      <c r="BB182" s="125"/>
      <c r="BC182" s="125"/>
      <c r="BD182" s="125"/>
      <c r="BE182" s="125"/>
      <c r="BF182" s="125"/>
      <c r="BG182" s="125"/>
      <c r="BH182" s="125"/>
      <c r="BI182" s="125"/>
      <c r="BJ182" s="125"/>
      <c r="BK182" s="125"/>
      <c r="BL182" s="125"/>
      <c r="BM182" s="125"/>
      <c r="BN182" s="125"/>
      <c r="BO182" s="125"/>
      <c r="BP182" s="125"/>
      <c r="BQ182" s="125"/>
      <c r="BR182" s="125"/>
      <c r="BS182" s="125"/>
    </row>
    <row r="183" spans="1:71" x14ac:dyDescent="0.25">
      <c r="A183" s="125"/>
      <c r="B183" s="125"/>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c r="AR183" s="125"/>
      <c r="AS183" s="125"/>
      <c r="AT183" s="125"/>
      <c r="AU183" s="125"/>
      <c r="AV183" s="125"/>
      <c r="AW183" s="125"/>
      <c r="AX183" s="125"/>
      <c r="AY183" s="125"/>
      <c r="AZ183" s="125"/>
      <c r="BA183" s="125"/>
      <c r="BB183" s="125"/>
      <c r="BC183" s="125"/>
      <c r="BD183" s="125"/>
      <c r="BE183" s="125"/>
      <c r="BF183" s="125"/>
      <c r="BG183" s="125"/>
      <c r="BH183" s="125"/>
      <c r="BI183" s="125"/>
      <c r="BJ183" s="125"/>
      <c r="BK183" s="125"/>
      <c r="BL183" s="125"/>
      <c r="BM183" s="125"/>
      <c r="BN183" s="125"/>
      <c r="BO183" s="125"/>
      <c r="BP183" s="125"/>
      <c r="BQ183" s="125"/>
      <c r="BR183" s="125"/>
      <c r="BS183" s="125"/>
    </row>
    <row r="184" spans="1:71" x14ac:dyDescent="0.25">
      <c r="A184" s="125"/>
      <c r="B184" s="125"/>
      <c r="C184" s="125"/>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c r="AR184" s="125"/>
      <c r="AS184" s="125"/>
      <c r="AT184" s="125"/>
      <c r="AU184" s="125"/>
      <c r="AV184" s="125"/>
      <c r="AW184" s="125"/>
      <c r="AX184" s="125"/>
      <c r="AY184" s="125"/>
      <c r="AZ184" s="125"/>
      <c r="BA184" s="125"/>
      <c r="BB184" s="125"/>
      <c r="BC184" s="125"/>
      <c r="BD184" s="125"/>
      <c r="BE184" s="125"/>
      <c r="BF184" s="125"/>
      <c r="BG184" s="125"/>
      <c r="BH184" s="125"/>
      <c r="BI184" s="125"/>
      <c r="BJ184" s="125"/>
      <c r="BK184" s="125"/>
      <c r="BL184" s="125"/>
      <c r="BM184" s="125"/>
      <c r="BN184" s="125"/>
      <c r="BO184" s="125"/>
      <c r="BP184" s="125"/>
      <c r="BQ184" s="125"/>
      <c r="BR184" s="125"/>
      <c r="BS184" s="125"/>
    </row>
    <row r="185" spans="1:71" x14ac:dyDescent="0.25">
      <c r="A185" s="125"/>
      <c r="B185" s="125"/>
      <c r="C185" s="125"/>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c r="AR185" s="125"/>
      <c r="AS185" s="125"/>
      <c r="AT185" s="125"/>
      <c r="AU185" s="125"/>
      <c r="AV185" s="125"/>
      <c r="AW185" s="125"/>
      <c r="AX185" s="125"/>
      <c r="AY185" s="125"/>
      <c r="AZ185" s="125"/>
      <c r="BA185" s="125"/>
      <c r="BB185" s="125"/>
      <c r="BC185" s="125"/>
      <c r="BD185" s="125"/>
      <c r="BE185" s="125"/>
      <c r="BF185" s="125"/>
      <c r="BG185" s="125"/>
      <c r="BH185" s="125"/>
      <c r="BI185" s="125"/>
      <c r="BJ185" s="125"/>
      <c r="BK185" s="125"/>
      <c r="BL185" s="125"/>
      <c r="BM185" s="125"/>
      <c r="BN185" s="125"/>
      <c r="BO185" s="125"/>
      <c r="BP185" s="125"/>
      <c r="BQ185" s="125"/>
      <c r="BR185" s="125"/>
      <c r="BS185" s="125"/>
    </row>
    <row r="186" spans="1:71" x14ac:dyDescent="0.25">
      <c r="A186" s="125"/>
      <c r="B186" s="125"/>
      <c r="C186" s="125"/>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25"/>
      <c r="BB186" s="125"/>
      <c r="BC186" s="125"/>
      <c r="BD186" s="125"/>
      <c r="BE186" s="125"/>
      <c r="BF186" s="125"/>
      <c r="BG186" s="125"/>
      <c r="BH186" s="125"/>
      <c r="BI186" s="125"/>
      <c r="BJ186" s="125"/>
      <c r="BK186" s="125"/>
      <c r="BL186" s="125"/>
      <c r="BM186" s="125"/>
      <c r="BN186" s="125"/>
      <c r="BO186" s="125"/>
      <c r="BP186" s="125"/>
      <c r="BQ186" s="125"/>
      <c r="BR186" s="125"/>
      <c r="BS186" s="125"/>
    </row>
    <row r="187" spans="1:71" x14ac:dyDescent="0.25">
      <c r="A187" s="125"/>
      <c r="B187" s="125"/>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5"/>
      <c r="AY187" s="125"/>
      <c r="AZ187" s="125"/>
      <c r="BA187" s="125"/>
      <c r="BB187" s="125"/>
      <c r="BC187" s="125"/>
      <c r="BD187" s="125"/>
      <c r="BE187" s="125"/>
      <c r="BF187" s="125"/>
      <c r="BG187" s="125"/>
      <c r="BH187" s="125"/>
      <c r="BI187" s="125"/>
      <c r="BJ187" s="125"/>
      <c r="BK187" s="125"/>
      <c r="BL187" s="125"/>
      <c r="BM187" s="125"/>
      <c r="BN187" s="125"/>
      <c r="BO187" s="125"/>
      <c r="BP187" s="125"/>
      <c r="BQ187" s="125"/>
      <c r="BR187" s="125"/>
      <c r="BS187" s="125"/>
    </row>
    <row r="188" spans="1:71" x14ac:dyDescent="0.25">
      <c r="A188" s="125"/>
      <c r="B188" s="125"/>
      <c r="C188" s="125"/>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5"/>
      <c r="AY188" s="125"/>
      <c r="AZ188" s="125"/>
      <c r="BA188" s="125"/>
      <c r="BB188" s="125"/>
      <c r="BC188" s="125"/>
      <c r="BD188" s="125"/>
      <c r="BE188" s="125"/>
      <c r="BF188" s="125"/>
      <c r="BG188" s="125"/>
      <c r="BH188" s="125"/>
      <c r="BI188" s="125"/>
      <c r="BJ188" s="125"/>
      <c r="BK188" s="125"/>
      <c r="BL188" s="125"/>
      <c r="BM188" s="125"/>
      <c r="BN188" s="125"/>
      <c r="BO188" s="125"/>
      <c r="BP188" s="125"/>
      <c r="BQ188" s="125"/>
      <c r="BR188" s="125"/>
      <c r="BS188" s="125"/>
    </row>
    <row r="189" spans="1:71" x14ac:dyDescent="0.25">
      <c r="A189" s="125"/>
      <c r="B189" s="125"/>
      <c r="C189" s="125"/>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25"/>
      <c r="AY189" s="125"/>
      <c r="AZ189" s="125"/>
      <c r="BA189" s="125"/>
      <c r="BB189" s="125"/>
      <c r="BC189" s="125"/>
      <c r="BD189" s="125"/>
      <c r="BE189" s="125"/>
      <c r="BF189" s="125"/>
      <c r="BG189" s="125"/>
      <c r="BH189" s="125"/>
      <c r="BI189" s="125"/>
      <c r="BJ189" s="125"/>
      <c r="BK189" s="125"/>
      <c r="BL189" s="125"/>
      <c r="BM189" s="125"/>
      <c r="BN189" s="125"/>
      <c r="BO189" s="125"/>
      <c r="BP189" s="125"/>
      <c r="BQ189" s="125"/>
      <c r="BR189" s="125"/>
      <c r="BS189" s="125"/>
    </row>
    <row r="190" spans="1:71" x14ac:dyDescent="0.25">
      <c r="A190" s="125"/>
      <c r="B190" s="125"/>
      <c r="C190" s="125"/>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5"/>
      <c r="AY190" s="125"/>
      <c r="AZ190" s="125"/>
      <c r="BA190" s="125"/>
      <c r="BB190" s="125"/>
      <c r="BC190" s="125"/>
      <c r="BD190" s="125"/>
      <c r="BE190" s="125"/>
      <c r="BF190" s="125"/>
      <c r="BG190" s="125"/>
      <c r="BH190" s="125"/>
      <c r="BI190" s="125"/>
      <c r="BJ190" s="125"/>
      <c r="BK190" s="125"/>
      <c r="BL190" s="125"/>
      <c r="BM190" s="125"/>
      <c r="BN190" s="125"/>
      <c r="BO190" s="125"/>
      <c r="BP190" s="125"/>
      <c r="BQ190" s="125"/>
      <c r="BR190" s="125"/>
      <c r="BS190" s="125"/>
    </row>
    <row r="191" spans="1:71" x14ac:dyDescent="0.25">
      <c r="A191" s="125"/>
      <c r="B191" s="125"/>
      <c r="C191" s="125"/>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c r="AR191" s="125"/>
      <c r="AS191" s="125"/>
      <c r="AT191" s="125"/>
      <c r="AU191" s="125"/>
      <c r="AV191" s="125"/>
      <c r="AW191" s="125"/>
      <c r="AX191" s="125"/>
      <c r="AY191" s="125"/>
      <c r="AZ191" s="125"/>
      <c r="BA191" s="125"/>
      <c r="BB191" s="125"/>
      <c r="BC191" s="125"/>
      <c r="BD191" s="125"/>
      <c r="BE191" s="125"/>
      <c r="BF191" s="125"/>
      <c r="BG191" s="125"/>
      <c r="BH191" s="125"/>
      <c r="BI191" s="125"/>
      <c r="BJ191" s="125"/>
      <c r="BK191" s="125"/>
      <c r="BL191" s="125"/>
      <c r="BM191" s="125"/>
      <c r="BN191" s="125"/>
      <c r="BO191" s="125"/>
      <c r="BP191" s="125"/>
      <c r="BQ191" s="125"/>
      <c r="BR191" s="125"/>
      <c r="BS191" s="125"/>
    </row>
    <row r="192" spans="1:71" x14ac:dyDescent="0.25">
      <c r="A192" s="125"/>
      <c r="B192" s="125"/>
      <c r="C192" s="125"/>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25"/>
      <c r="BB192" s="125"/>
      <c r="BC192" s="125"/>
      <c r="BD192" s="125"/>
      <c r="BE192" s="125"/>
      <c r="BF192" s="125"/>
      <c r="BG192" s="125"/>
      <c r="BH192" s="125"/>
      <c r="BI192" s="125"/>
      <c r="BJ192" s="125"/>
      <c r="BK192" s="125"/>
      <c r="BL192" s="125"/>
      <c r="BM192" s="125"/>
      <c r="BN192" s="125"/>
      <c r="BO192" s="125"/>
      <c r="BP192" s="125"/>
      <c r="BQ192" s="125"/>
      <c r="BR192" s="125"/>
      <c r="BS192" s="125"/>
    </row>
    <row r="193" spans="1:71" x14ac:dyDescent="0.25">
      <c r="A193" s="125"/>
      <c r="B193" s="125"/>
      <c r="C193" s="125"/>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c r="AR193" s="125"/>
      <c r="AS193" s="125"/>
      <c r="AT193" s="125"/>
      <c r="AU193" s="125"/>
      <c r="AV193" s="125"/>
      <c r="AW193" s="125"/>
      <c r="AX193" s="125"/>
      <c r="AY193" s="125"/>
      <c r="AZ193" s="125"/>
      <c r="BA193" s="125"/>
      <c r="BB193" s="125"/>
      <c r="BC193" s="125"/>
      <c r="BD193" s="125"/>
      <c r="BE193" s="125"/>
      <c r="BF193" s="125"/>
      <c r="BG193" s="125"/>
      <c r="BH193" s="125"/>
      <c r="BI193" s="125"/>
      <c r="BJ193" s="125"/>
      <c r="BK193" s="125"/>
      <c r="BL193" s="125"/>
      <c r="BM193" s="125"/>
      <c r="BN193" s="125"/>
      <c r="BO193" s="125"/>
      <c r="BP193" s="125"/>
      <c r="BQ193" s="125"/>
      <c r="BR193" s="125"/>
      <c r="BS193" s="125"/>
    </row>
    <row r="194" spans="1:71" x14ac:dyDescent="0.25">
      <c r="A194" s="125"/>
      <c r="B194" s="125"/>
      <c r="C194" s="125"/>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c r="AR194" s="125"/>
      <c r="AS194" s="125"/>
      <c r="AT194" s="125"/>
      <c r="AU194" s="125"/>
      <c r="AV194" s="125"/>
      <c r="AW194" s="125"/>
      <c r="AX194" s="125"/>
      <c r="AY194" s="125"/>
      <c r="AZ194" s="125"/>
      <c r="BA194" s="125"/>
      <c r="BB194" s="125"/>
      <c r="BC194" s="125"/>
      <c r="BD194" s="125"/>
      <c r="BE194" s="125"/>
      <c r="BF194" s="125"/>
      <c r="BG194" s="125"/>
      <c r="BH194" s="125"/>
      <c r="BI194" s="125"/>
      <c r="BJ194" s="125"/>
      <c r="BK194" s="125"/>
      <c r="BL194" s="125"/>
      <c r="BM194" s="125"/>
      <c r="BN194" s="125"/>
      <c r="BO194" s="125"/>
      <c r="BP194" s="125"/>
      <c r="BQ194" s="125"/>
      <c r="BR194" s="125"/>
      <c r="BS194" s="125"/>
    </row>
  </sheetData>
  <sheetProtection algorithmName="SHA-512" hashValue="fDJ9T62GyFGQcyXyzrJZ/vU76EVZgxmEO1p5CeF3RmNeMJYbpHJKxtTQ0LSX/ynAVp1SLhrnU5Of8Z3lviY2aw==" saltValue="Gbt2yW0ib1ZIqaVFQclBAg==" spinCount="100000" sheet="1" formatCells="0" formatColumns="0" formatRows="0" insertColumns="0" insertRows="0" insertHyperlinks="0" deleteColumns="0" deleteRows="0" sort="0" autoFilter="0" pivotTables="0"/>
  <protectedRanges>
    <protectedRange sqref="C5:G5" name="Bereich1"/>
  </protectedRanges>
  <mergeCells count="5">
    <mergeCell ref="B16:F56"/>
    <mergeCell ref="K3:V3"/>
    <mergeCell ref="C8:F8"/>
    <mergeCell ref="G9:H9"/>
    <mergeCell ref="G8:H8"/>
  </mergeCells>
  <conditionalFormatting sqref="G9">
    <cfRule type="containsText" dxfId="0" priority="1" operator="containsText" text="combination not available">
      <formula>NOT(ISERROR(SEARCH("combination not available",G9)))</formula>
    </cfRule>
  </conditionalFormatting>
  <dataValidations xWindow="58" yWindow="380" count="5">
    <dataValidation type="list" allowBlank="1" showErrorMessage="1" promptTitle="Netz " prompt="Netz muss mit Lecksucher übereinstimmen_x000a_1 US_x000a_2 EU_x000a_3 JP" sqref="D5" xr:uid="{00000000-0002-0000-0100-000000000000}">
      <formula1>$O$5:$O$7</formula1>
    </dataValidation>
    <dataValidation type="list" allowBlank="1" showErrorMessage="1" promptTitle="Teilstrom" prompt="0 ohne Teilstr._x000a_1 mit Teilst." sqref="F5" xr:uid="{00000000-0002-0000-0100-000003000000}">
      <formula1>$S$5:$S$6</formula1>
    </dataValidation>
    <dataValidation type="list" allowBlank="1" showErrorMessage="1" promptTitle="Rollen" prompt="0 Standard Rollen_x000a_1 Große Rollen" sqref="G5" xr:uid="{00000000-0002-0000-0100-000004000000}">
      <formula1>$U$5:$U$6</formula1>
    </dataValidation>
    <dataValidation type="list" allowBlank="1" showErrorMessage="1" promptTitle="Lecksucher" prompt="_x000a_" sqref="C5" xr:uid="{05ACE480-0A0E-40F8-873D-E3B301A553D9}">
      <formula1>$K$5:$K$9</formula1>
    </dataValidation>
    <dataValidation type="list" allowBlank="1" showErrorMessage="1" promptTitle="Vorpumpe" prompt="0 Ohne Vorpumpe_x000a_11 TRIVAC D25B_x000a_12 TRIVAC D16B_x000a_21 SV16 NEO_x000a_31 SC15 Plus_x000a_41 ECODRY 65_x000a_42 ECODRY 40" sqref="E5" xr:uid="{00000000-0002-0000-0100-000002000000}">
      <formula1>$Q$5:$Q$15</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87"/>
  <sheetViews>
    <sheetView zoomScale="85" zoomScaleNormal="85" workbookViewId="0">
      <selection activeCell="M142" sqref="M142"/>
    </sheetView>
  </sheetViews>
  <sheetFormatPr baseColWidth="10" defaultRowHeight="15" x14ac:dyDescent="0.25"/>
  <sheetData>
    <row r="1" spans="1:47" x14ac:dyDescent="0.25">
      <c r="A1" s="13" t="s">
        <v>75</v>
      </c>
      <c r="B1" s="13"/>
    </row>
    <row r="2" spans="1:47" x14ac:dyDescent="0.25">
      <c r="B2" s="13"/>
      <c r="C2" s="201" t="s">
        <v>7</v>
      </c>
      <c r="D2" s="201"/>
      <c r="E2" s="201"/>
      <c r="K2" s="201" t="s">
        <v>4</v>
      </c>
      <c r="L2" s="201"/>
      <c r="M2" s="201"/>
      <c r="N2" s="201"/>
      <c r="O2" s="201"/>
      <c r="P2" s="201"/>
      <c r="Q2" s="201"/>
      <c r="R2" s="201"/>
      <c r="S2" s="201"/>
      <c r="T2" s="201"/>
      <c r="U2" s="201"/>
      <c r="V2" s="201"/>
      <c r="AA2" s="200" t="s">
        <v>2</v>
      </c>
      <c r="AB2" s="200"/>
      <c r="AC2" s="200"/>
      <c r="AI2" s="200" t="s">
        <v>26</v>
      </c>
      <c r="AJ2" s="200"/>
      <c r="AK2" s="200"/>
    </row>
    <row r="3" spans="1:47" ht="15.75" thickBot="1" x14ac:dyDescent="0.3">
      <c r="A3" s="36" t="s">
        <v>0</v>
      </c>
      <c r="I3" t="s">
        <v>78</v>
      </c>
      <c r="Q3" t="s">
        <v>77</v>
      </c>
      <c r="Y3" t="s">
        <v>2</v>
      </c>
      <c r="AG3" t="s">
        <v>68</v>
      </c>
      <c r="AO3" s="38" t="s">
        <v>70</v>
      </c>
    </row>
    <row r="4" spans="1:47" x14ac:dyDescent="0.25">
      <c r="A4" s="37" t="s">
        <v>3</v>
      </c>
      <c r="B4" s="191" t="s">
        <v>159</v>
      </c>
      <c r="C4" s="192"/>
      <c r="D4" s="192"/>
      <c r="E4" s="192"/>
      <c r="F4" s="192"/>
      <c r="G4" s="193"/>
      <c r="I4">
        <v>11</v>
      </c>
      <c r="J4" s="191" t="s">
        <v>106</v>
      </c>
      <c r="K4" s="192"/>
      <c r="L4" s="192"/>
      <c r="M4" s="192"/>
      <c r="N4" s="192"/>
      <c r="O4" s="193"/>
      <c r="P4" s="39"/>
      <c r="Q4">
        <v>11</v>
      </c>
      <c r="R4" s="191" t="s">
        <v>113</v>
      </c>
      <c r="S4" s="192"/>
      <c r="T4" s="192"/>
      <c r="U4" s="192"/>
      <c r="V4" s="192"/>
      <c r="W4" s="193"/>
      <c r="Y4">
        <v>1</v>
      </c>
      <c r="Z4" s="191" t="s">
        <v>93</v>
      </c>
      <c r="AA4" s="192"/>
      <c r="AB4" s="192"/>
      <c r="AC4" s="192"/>
      <c r="AD4" s="192"/>
      <c r="AE4" s="193"/>
      <c r="AG4" s="38">
        <v>0</v>
      </c>
      <c r="AH4" s="191" t="s">
        <v>158</v>
      </c>
      <c r="AI4" s="192"/>
      <c r="AJ4" s="192"/>
      <c r="AK4" s="192"/>
      <c r="AL4" s="192"/>
      <c r="AM4" s="193"/>
      <c r="AO4">
        <v>1</v>
      </c>
      <c r="AP4" s="191" t="s">
        <v>83</v>
      </c>
      <c r="AQ4" s="192"/>
      <c r="AR4" s="192"/>
      <c r="AS4" s="192"/>
      <c r="AT4" s="192"/>
      <c r="AU4" s="193"/>
    </row>
    <row r="5" spans="1:47" x14ac:dyDescent="0.25">
      <c r="B5" s="194"/>
      <c r="C5" s="195"/>
      <c r="D5" s="195"/>
      <c r="E5" s="195"/>
      <c r="F5" s="195"/>
      <c r="G5" s="196"/>
      <c r="J5" s="194"/>
      <c r="K5" s="195"/>
      <c r="L5" s="195"/>
      <c r="M5" s="195"/>
      <c r="N5" s="195"/>
      <c r="O5" s="196"/>
      <c r="P5" s="39"/>
      <c r="R5" s="194"/>
      <c r="S5" s="195"/>
      <c r="T5" s="195"/>
      <c r="U5" s="195"/>
      <c r="V5" s="195"/>
      <c r="W5" s="196"/>
      <c r="Z5" s="194"/>
      <c r="AA5" s="195"/>
      <c r="AB5" s="195"/>
      <c r="AC5" s="195"/>
      <c r="AD5" s="195"/>
      <c r="AE5" s="196"/>
      <c r="AG5" s="38"/>
      <c r="AH5" s="194"/>
      <c r="AI5" s="195"/>
      <c r="AJ5" s="195"/>
      <c r="AK5" s="195"/>
      <c r="AL5" s="195"/>
      <c r="AM5" s="196"/>
      <c r="AP5" s="194"/>
      <c r="AQ5" s="195"/>
      <c r="AR5" s="195"/>
      <c r="AS5" s="195"/>
      <c r="AT5" s="195"/>
      <c r="AU5" s="196"/>
    </row>
    <row r="6" spans="1:47" x14ac:dyDescent="0.25">
      <c r="B6" s="194"/>
      <c r="C6" s="195"/>
      <c r="D6" s="195"/>
      <c r="E6" s="195"/>
      <c r="F6" s="195"/>
      <c r="G6" s="196"/>
      <c r="J6" s="194"/>
      <c r="K6" s="195"/>
      <c r="L6" s="195"/>
      <c r="M6" s="195"/>
      <c r="N6" s="195"/>
      <c r="O6" s="196"/>
      <c r="P6" s="39"/>
      <c r="R6" s="194"/>
      <c r="S6" s="195"/>
      <c r="T6" s="195"/>
      <c r="U6" s="195"/>
      <c r="V6" s="195"/>
      <c r="W6" s="196"/>
      <c r="Z6" s="194"/>
      <c r="AA6" s="195"/>
      <c r="AB6" s="195"/>
      <c r="AC6" s="195"/>
      <c r="AD6" s="195"/>
      <c r="AE6" s="196"/>
      <c r="AG6" s="38"/>
      <c r="AH6" s="194"/>
      <c r="AI6" s="195"/>
      <c r="AJ6" s="195"/>
      <c r="AK6" s="195"/>
      <c r="AL6" s="195"/>
      <c r="AM6" s="196"/>
      <c r="AP6" s="194"/>
      <c r="AQ6" s="195"/>
      <c r="AR6" s="195"/>
      <c r="AS6" s="195"/>
      <c r="AT6" s="195"/>
      <c r="AU6" s="196"/>
    </row>
    <row r="7" spans="1:47" x14ac:dyDescent="0.25">
      <c r="B7" s="194"/>
      <c r="C7" s="195"/>
      <c r="D7" s="195"/>
      <c r="E7" s="195"/>
      <c r="F7" s="195"/>
      <c r="G7" s="196"/>
      <c r="J7" s="194"/>
      <c r="K7" s="195"/>
      <c r="L7" s="195"/>
      <c r="M7" s="195"/>
      <c r="N7" s="195"/>
      <c r="O7" s="196"/>
      <c r="P7" s="39"/>
      <c r="R7" s="194"/>
      <c r="S7" s="195"/>
      <c r="T7" s="195"/>
      <c r="U7" s="195"/>
      <c r="V7" s="195"/>
      <c r="W7" s="196"/>
      <c r="Z7" s="194"/>
      <c r="AA7" s="195"/>
      <c r="AB7" s="195"/>
      <c r="AC7" s="195"/>
      <c r="AD7" s="195"/>
      <c r="AE7" s="196"/>
      <c r="AG7" s="38"/>
      <c r="AH7" s="194"/>
      <c r="AI7" s="195"/>
      <c r="AJ7" s="195"/>
      <c r="AK7" s="195"/>
      <c r="AL7" s="195"/>
      <c r="AM7" s="196"/>
      <c r="AP7" s="194"/>
      <c r="AQ7" s="195"/>
      <c r="AR7" s="195"/>
      <c r="AS7" s="195"/>
      <c r="AT7" s="195"/>
      <c r="AU7" s="196"/>
    </row>
    <row r="8" spans="1:47" x14ac:dyDescent="0.25">
      <c r="B8" s="194"/>
      <c r="C8" s="195"/>
      <c r="D8" s="195"/>
      <c r="E8" s="195"/>
      <c r="F8" s="195"/>
      <c r="G8" s="196"/>
      <c r="J8" s="194"/>
      <c r="K8" s="195"/>
      <c r="L8" s="195"/>
      <c r="M8" s="195"/>
      <c r="N8" s="195"/>
      <c r="O8" s="196"/>
      <c r="P8" s="39"/>
      <c r="R8" s="194"/>
      <c r="S8" s="195"/>
      <c r="T8" s="195"/>
      <c r="U8" s="195"/>
      <c r="V8" s="195"/>
      <c r="W8" s="196"/>
      <c r="Z8" s="194"/>
      <c r="AA8" s="195"/>
      <c r="AB8" s="195"/>
      <c r="AC8" s="195"/>
      <c r="AD8" s="195"/>
      <c r="AE8" s="196"/>
      <c r="AG8" s="38"/>
      <c r="AH8" s="194"/>
      <c r="AI8" s="195"/>
      <c r="AJ8" s="195"/>
      <c r="AK8" s="195"/>
      <c r="AL8" s="195"/>
      <c r="AM8" s="196"/>
      <c r="AP8" s="194"/>
      <c r="AQ8" s="195"/>
      <c r="AR8" s="195"/>
      <c r="AS8" s="195"/>
      <c r="AT8" s="195"/>
      <c r="AU8" s="196"/>
    </row>
    <row r="9" spans="1:47" x14ac:dyDescent="0.25">
      <c r="B9" s="194"/>
      <c r="C9" s="195"/>
      <c r="D9" s="195"/>
      <c r="E9" s="195"/>
      <c r="F9" s="195"/>
      <c r="G9" s="196"/>
      <c r="J9" s="194"/>
      <c r="K9" s="195"/>
      <c r="L9" s="195"/>
      <c r="M9" s="195"/>
      <c r="N9" s="195"/>
      <c r="O9" s="196"/>
      <c r="P9" s="39"/>
      <c r="R9" s="194"/>
      <c r="S9" s="195"/>
      <c r="T9" s="195"/>
      <c r="U9" s="195"/>
      <c r="V9" s="195"/>
      <c r="W9" s="196"/>
      <c r="Z9" s="194"/>
      <c r="AA9" s="195"/>
      <c r="AB9" s="195"/>
      <c r="AC9" s="195"/>
      <c r="AD9" s="195"/>
      <c r="AE9" s="196"/>
      <c r="AG9" s="38"/>
      <c r="AH9" s="194"/>
      <c r="AI9" s="195"/>
      <c r="AJ9" s="195"/>
      <c r="AK9" s="195"/>
      <c r="AL9" s="195"/>
      <c r="AM9" s="196"/>
      <c r="AP9" s="194"/>
      <c r="AQ9" s="195"/>
      <c r="AR9" s="195"/>
      <c r="AS9" s="195"/>
      <c r="AT9" s="195"/>
      <c r="AU9" s="196"/>
    </row>
    <row r="10" spans="1:47" x14ac:dyDescent="0.25">
      <c r="B10" s="194"/>
      <c r="C10" s="195"/>
      <c r="D10" s="195"/>
      <c r="E10" s="195"/>
      <c r="F10" s="195"/>
      <c r="G10" s="196"/>
      <c r="J10" s="194"/>
      <c r="K10" s="195"/>
      <c r="L10" s="195"/>
      <c r="M10" s="195"/>
      <c r="N10" s="195"/>
      <c r="O10" s="196"/>
      <c r="P10" s="39"/>
      <c r="R10" s="194"/>
      <c r="S10" s="195"/>
      <c r="T10" s="195"/>
      <c r="U10" s="195"/>
      <c r="V10" s="195"/>
      <c r="W10" s="196"/>
      <c r="Z10" s="194"/>
      <c r="AA10" s="195"/>
      <c r="AB10" s="195"/>
      <c r="AC10" s="195"/>
      <c r="AD10" s="195"/>
      <c r="AE10" s="196"/>
      <c r="AG10" s="38"/>
      <c r="AH10" s="194"/>
      <c r="AI10" s="195"/>
      <c r="AJ10" s="195"/>
      <c r="AK10" s="195"/>
      <c r="AL10" s="195"/>
      <c r="AM10" s="196"/>
      <c r="AP10" s="194"/>
      <c r="AQ10" s="195"/>
      <c r="AR10" s="195"/>
      <c r="AS10" s="195"/>
      <c r="AT10" s="195"/>
      <c r="AU10" s="196"/>
    </row>
    <row r="11" spans="1:47" x14ac:dyDescent="0.25">
      <c r="B11" s="194"/>
      <c r="C11" s="195"/>
      <c r="D11" s="195"/>
      <c r="E11" s="195"/>
      <c r="F11" s="195"/>
      <c r="G11" s="196"/>
      <c r="J11" s="194"/>
      <c r="K11" s="195"/>
      <c r="L11" s="195"/>
      <c r="M11" s="195"/>
      <c r="N11" s="195"/>
      <c r="O11" s="196"/>
      <c r="P11" s="39"/>
      <c r="R11" s="194"/>
      <c r="S11" s="195"/>
      <c r="T11" s="195"/>
      <c r="U11" s="195"/>
      <c r="V11" s="195"/>
      <c r="W11" s="196"/>
      <c r="Z11" s="194"/>
      <c r="AA11" s="195"/>
      <c r="AB11" s="195"/>
      <c r="AC11" s="195"/>
      <c r="AD11" s="195"/>
      <c r="AE11" s="196"/>
      <c r="AG11" s="38"/>
      <c r="AH11" s="194"/>
      <c r="AI11" s="195"/>
      <c r="AJ11" s="195"/>
      <c r="AK11" s="195"/>
      <c r="AL11" s="195"/>
      <c r="AM11" s="196"/>
      <c r="AP11" s="194"/>
      <c r="AQ11" s="195"/>
      <c r="AR11" s="195"/>
      <c r="AS11" s="195"/>
      <c r="AT11" s="195"/>
      <c r="AU11" s="196"/>
    </row>
    <row r="12" spans="1:47" x14ac:dyDescent="0.25">
      <c r="B12" s="194"/>
      <c r="C12" s="195"/>
      <c r="D12" s="195"/>
      <c r="E12" s="195"/>
      <c r="F12" s="195"/>
      <c r="G12" s="196"/>
      <c r="J12" s="194"/>
      <c r="K12" s="195"/>
      <c r="L12" s="195"/>
      <c r="M12" s="195"/>
      <c r="N12" s="195"/>
      <c r="O12" s="196"/>
      <c r="P12" s="39"/>
      <c r="R12" s="194"/>
      <c r="S12" s="195"/>
      <c r="T12" s="195"/>
      <c r="U12" s="195"/>
      <c r="V12" s="195"/>
      <c r="W12" s="196"/>
      <c r="Z12" s="194"/>
      <c r="AA12" s="195"/>
      <c r="AB12" s="195"/>
      <c r="AC12" s="195"/>
      <c r="AD12" s="195"/>
      <c r="AE12" s="196"/>
      <c r="AG12" s="38"/>
      <c r="AH12" s="194"/>
      <c r="AI12" s="195"/>
      <c r="AJ12" s="195"/>
      <c r="AK12" s="195"/>
      <c r="AL12" s="195"/>
      <c r="AM12" s="196"/>
      <c r="AP12" s="194"/>
      <c r="AQ12" s="195"/>
      <c r="AR12" s="195"/>
      <c r="AS12" s="195"/>
      <c r="AT12" s="195"/>
      <c r="AU12" s="196"/>
    </row>
    <row r="13" spans="1:47" x14ac:dyDescent="0.25">
      <c r="B13" s="194"/>
      <c r="C13" s="195"/>
      <c r="D13" s="195"/>
      <c r="E13" s="195"/>
      <c r="F13" s="195"/>
      <c r="G13" s="196"/>
      <c r="J13" s="194"/>
      <c r="K13" s="195"/>
      <c r="L13" s="195"/>
      <c r="M13" s="195"/>
      <c r="N13" s="195"/>
      <c r="O13" s="196"/>
      <c r="P13" s="39"/>
      <c r="R13" s="194"/>
      <c r="S13" s="195"/>
      <c r="T13" s="195"/>
      <c r="U13" s="195"/>
      <c r="V13" s="195"/>
      <c r="W13" s="196"/>
      <c r="Z13" s="194"/>
      <c r="AA13" s="195"/>
      <c r="AB13" s="195"/>
      <c r="AC13" s="195"/>
      <c r="AD13" s="195"/>
      <c r="AE13" s="196"/>
      <c r="AG13" s="38"/>
      <c r="AH13" s="194"/>
      <c r="AI13" s="195"/>
      <c r="AJ13" s="195"/>
      <c r="AK13" s="195"/>
      <c r="AL13" s="195"/>
      <c r="AM13" s="196"/>
      <c r="AP13" s="194"/>
      <c r="AQ13" s="195"/>
      <c r="AR13" s="195"/>
      <c r="AS13" s="195"/>
      <c r="AT13" s="195"/>
      <c r="AU13" s="196"/>
    </row>
    <row r="14" spans="1:47" x14ac:dyDescent="0.25">
      <c r="B14" s="194"/>
      <c r="C14" s="195"/>
      <c r="D14" s="195"/>
      <c r="E14" s="195"/>
      <c r="F14" s="195"/>
      <c r="G14" s="196"/>
      <c r="J14" s="194"/>
      <c r="K14" s="195"/>
      <c r="L14" s="195"/>
      <c r="M14" s="195"/>
      <c r="N14" s="195"/>
      <c r="O14" s="196"/>
      <c r="P14" s="39"/>
      <c r="R14" s="194"/>
      <c r="S14" s="195"/>
      <c r="T14" s="195"/>
      <c r="U14" s="195"/>
      <c r="V14" s="195"/>
      <c r="W14" s="196"/>
      <c r="Z14" s="194"/>
      <c r="AA14" s="195"/>
      <c r="AB14" s="195"/>
      <c r="AC14" s="195"/>
      <c r="AD14" s="195"/>
      <c r="AE14" s="196"/>
      <c r="AG14" s="38"/>
      <c r="AH14" s="194"/>
      <c r="AI14" s="195"/>
      <c r="AJ14" s="195"/>
      <c r="AK14" s="195"/>
      <c r="AL14" s="195"/>
      <c r="AM14" s="196"/>
      <c r="AP14" s="194"/>
      <c r="AQ14" s="195"/>
      <c r="AR14" s="195"/>
      <c r="AS14" s="195"/>
      <c r="AT14" s="195"/>
      <c r="AU14" s="196"/>
    </row>
    <row r="15" spans="1:47" x14ac:dyDescent="0.25">
      <c r="B15" s="194"/>
      <c r="C15" s="195"/>
      <c r="D15" s="195"/>
      <c r="E15" s="195"/>
      <c r="F15" s="195"/>
      <c r="G15" s="196"/>
      <c r="J15" s="194"/>
      <c r="K15" s="195"/>
      <c r="L15" s="195"/>
      <c r="M15" s="195"/>
      <c r="N15" s="195"/>
      <c r="O15" s="196"/>
      <c r="P15" s="39"/>
      <c r="R15" s="194"/>
      <c r="S15" s="195"/>
      <c r="T15" s="195"/>
      <c r="U15" s="195"/>
      <c r="V15" s="195"/>
      <c r="W15" s="196"/>
      <c r="Z15" s="194"/>
      <c r="AA15" s="195"/>
      <c r="AB15" s="195"/>
      <c r="AC15" s="195"/>
      <c r="AD15" s="195"/>
      <c r="AE15" s="196"/>
      <c r="AG15" s="38"/>
      <c r="AH15" s="194"/>
      <c r="AI15" s="195"/>
      <c r="AJ15" s="195"/>
      <c r="AK15" s="195"/>
      <c r="AL15" s="195"/>
      <c r="AM15" s="196"/>
      <c r="AP15" s="194"/>
      <c r="AQ15" s="195"/>
      <c r="AR15" s="195"/>
      <c r="AS15" s="195"/>
      <c r="AT15" s="195"/>
      <c r="AU15" s="196"/>
    </row>
    <row r="16" spans="1:47" x14ac:dyDescent="0.25">
      <c r="B16" s="194"/>
      <c r="C16" s="195"/>
      <c r="D16" s="195"/>
      <c r="E16" s="195"/>
      <c r="F16" s="195"/>
      <c r="G16" s="196"/>
      <c r="J16" s="194"/>
      <c r="K16" s="195"/>
      <c r="L16" s="195"/>
      <c r="M16" s="195"/>
      <c r="N16" s="195"/>
      <c r="O16" s="196"/>
      <c r="P16" s="39"/>
      <c r="R16" s="194"/>
      <c r="S16" s="195"/>
      <c r="T16" s="195"/>
      <c r="U16" s="195"/>
      <c r="V16" s="195"/>
      <c r="W16" s="196"/>
      <c r="Z16" s="194"/>
      <c r="AA16" s="195"/>
      <c r="AB16" s="195"/>
      <c r="AC16" s="195"/>
      <c r="AD16" s="195"/>
      <c r="AE16" s="196"/>
      <c r="AG16" s="38"/>
      <c r="AH16" s="194"/>
      <c r="AI16" s="195"/>
      <c r="AJ16" s="195"/>
      <c r="AK16" s="195"/>
      <c r="AL16" s="195"/>
      <c r="AM16" s="196"/>
      <c r="AP16" s="194"/>
      <c r="AQ16" s="195"/>
      <c r="AR16" s="195"/>
      <c r="AS16" s="195"/>
      <c r="AT16" s="195"/>
      <c r="AU16" s="196"/>
    </row>
    <row r="17" spans="1:47" x14ac:dyDescent="0.25">
      <c r="B17" s="194"/>
      <c r="C17" s="195"/>
      <c r="D17" s="195"/>
      <c r="E17" s="195"/>
      <c r="F17" s="195"/>
      <c r="G17" s="196"/>
      <c r="J17" s="194"/>
      <c r="K17" s="195"/>
      <c r="L17" s="195"/>
      <c r="M17" s="195"/>
      <c r="N17" s="195"/>
      <c r="O17" s="196"/>
      <c r="P17" s="39"/>
      <c r="R17" s="194"/>
      <c r="S17" s="195"/>
      <c r="T17" s="195"/>
      <c r="U17" s="195"/>
      <c r="V17" s="195"/>
      <c r="W17" s="196"/>
      <c r="Z17" s="194"/>
      <c r="AA17" s="195"/>
      <c r="AB17" s="195"/>
      <c r="AC17" s="195"/>
      <c r="AD17" s="195"/>
      <c r="AE17" s="196"/>
      <c r="AG17" s="38"/>
      <c r="AH17" s="194"/>
      <c r="AI17" s="195"/>
      <c r="AJ17" s="195"/>
      <c r="AK17" s="195"/>
      <c r="AL17" s="195"/>
      <c r="AM17" s="196"/>
      <c r="AP17" s="194"/>
      <c r="AQ17" s="195"/>
      <c r="AR17" s="195"/>
      <c r="AS17" s="195"/>
      <c r="AT17" s="195"/>
      <c r="AU17" s="196"/>
    </row>
    <row r="18" spans="1:47" x14ac:dyDescent="0.25">
      <c r="B18" s="194"/>
      <c r="C18" s="195"/>
      <c r="D18" s="195"/>
      <c r="E18" s="195"/>
      <c r="F18" s="195"/>
      <c r="G18" s="196"/>
      <c r="J18" s="194"/>
      <c r="K18" s="195"/>
      <c r="L18" s="195"/>
      <c r="M18" s="195"/>
      <c r="N18" s="195"/>
      <c r="O18" s="196"/>
      <c r="P18" s="39"/>
      <c r="R18" s="194"/>
      <c r="S18" s="195"/>
      <c r="T18" s="195"/>
      <c r="U18" s="195"/>
      <c r="V18" s="195"/>
      <c r="W18" s="196"/>
      <c r="Z18" s="194"/>
      <c r="AA18" s="195"/>
      <c r="AB18" s="195"/>
      <c r="AC18" s="195"/>
      <c r="AD18" s="195"/>
      <c r="AE18" s="196"/>
      <c r="AG18" s="38"/>
      <c r="AH18" s="194"/>
      <c r="AI18" s="195"/>
      <c r="AJ18" s="195"/>
      <c r="AK18" s="195"/>
      <c r="AL18" s="195"/>
      <c r="AM18" s="196"/>
      <c r="AP18" s="194"/>
      <c r="AQ18" s="195"/>
      <c r="AR18" s="195"/>
      <c r="AS18" s="195"/>
      <c r="AT18" s="195"/>
      <c r="AU18" s="196"/>
    </row>
    <row r="19" spans="1:47" x14ac:dyDescent="0.25">
      <c r="B19" s="194"/>
      <c r="C19" s="195"/>
      <c r="D19" s="195"/>
      <c r="E19" s="195"/>
      <c r="F19" s="195"/>
      <c r="G19" s="196"/>
      <c r="J19" s="194"/>
      <c r="K19" s="195"/>
      <c r="L19" s="195"/>
      <c r="M19" s="195"/>
      <c r="N19" s="195"/>
      <c r="O19" s="196"/>
      <c r="P19" s="39"/>
      <c r="R19" s="194"/>
      <c r="S19" s="195"/>
      <c r="T19" s="195"/>
      <c r="U19" s="195"/>
      <c r="V19" s="195"/>
      <c r="W19" s="196"/>
      <c r="Z19" s="194"/>
      <c r="AA19" s="195"/>
      <c r="AB19" s="195"/>
      <c r="AC19" s="195"/>
      <c r="AD19" s="195"/>
      <c r="AE19" s="196"/>
      <c r="AG19" s="38"/>
      <c r="AH19" s="194"/>
      <c r="AI19" s="195"/>
      <c r="AJ19" s="195"/>
      <c r="AK19" s="195"/>
      <c r="AL19" s="195"/>
      <c r="AM19" s="196"/>
      <c r="AP19" s="194"/>
      <c r="AQ19" s="195"/>
      <c r="AR19" s="195"/>
      <c r="AS19" s="195"/>
      <c r="AT19" s="195"/>
      <c r="AU19" s="196"/>
    </row>
    <row r="20" spans="1:47" x14ac:dyDescent="0.25">
      <c r="B20" s="194"/>
      <c r="C20" s="195"/>
      <c r="D20" s="195"/>
      <c r="E20" s="195"/>
      <c r="F20" s="195"/>
      <c r="G20" s="196"/>
      <c r="J20" s="194"/>
      <c r="K20" s="195"/>
      <c r="L20" s="195"/>
      <c r="M20" s="195"/>
      <c r="N20" s="195"/>
      <c r="O20" s="196"/>
      <c r="P20" s="39"/>
      <c r="R20" s="194"/>
      <c r="S20" s="195"/>
      <c r="T20" s="195"/>
      <c r="U20" s="195"/>
      <c r="V20" s="195"/>
      <c r="W20" s="196"/>
      <c r="Z20" s="194"/>
      <c r="AA20" s="195"/>
      <c r="AB20" s="195"/>
      <c r="AC20" s="195"/>
      <c r="AD20" s="195"/>
      <c r="AE20" s="196"/>
      <c r="AG20" s="38"/>
      <c r="AH20" s="194"/>
      <c r="AI20" s="195"/>
      <c r="AJ20" s="195"/>
      <c r="AK20" s="195"/>
      <c r="AL20" s="195"/>
      <c r="AM20" s="196"/>
      <c r="AP20" s="194"/>
      <c r="AQ20" s="195"/>
      <c r="AR20" s="195"/>
      <c r="AS20" s="195"/>
      <c r="AT20" s="195"/>
      <c r="AU20" s="196"/>
    </row>
    <row r="21" spans="1:47" x14ac:dyDescent="0.25">
      <c r="B21" s="194"/>
      <c r="C21" s="195"/>
      <c r="D21" s="195"/>
      <c r="E21" s="195"/>
      <c r="F21" s="195"/>
      <c r="G21" s="196"/>
      <c r="J21" s="194"/>
      <c r="K21" s="195"/>
      <c r="L21" s="195"/>
      <c r="M21" s="195"/>
      <c r="N21" s="195"/>
      <c r="O21" s="196"/>
      <c r="P21" s="39"/>
      <c r="R21" s="194"/>
      <c r="S21" s="195"/>
      <c r="T21" s="195"/>
      <c r="U21" s="195"/>
      <c r="V21" s="195"/>
      <c r="W21" s="196"/>
      <c r="Z21" s="194"/>
      <c r="AA21" s="195"/>
      <c r="AB21" s="195"/>
      <c r="AC21" s="195"/>
      <c r="AD21" s="195"/>
      <c r="AE21" s="196"/>
      <c r="AG21" s="38"/>
      <c r="AH21" s="194"/>
      <c r="AI21" s="195"/>
      <c r="AJ21" s="195"/>
      <c r="AK21" s="195"/>
      <c r="AL21" s="195"/>
      <c r="AM21" s="196"/>
      <c r="AP21" s="194"/>
      <c r="AQ21" s="195"/>
      <c r="AR21" s="195"/>
      <c r="AS21" s="195"/>
      <c r="AT21" s="195"/>
      <c r="AU21" s="196"/>
    </row>
    <row r="22" spans="1:47" x14ac:dyDescent="0.25">
      <c r="B22" s="194"/>
      <c r="C22" s="195"/>
      <c r="D22" s="195"/>
      <c r="E22" s="195"/>
      <c r="F22" s="195"/>
      <c r="G22" s="196"/>
      <c r="J22" s="194"/>
      <c r="K22" s="195"/>
      <c r="L22" s="195"/>
      <c r="M22" s="195"/>
      <c r="N22" s="195"/>
      <c r="O22" s="196"/>
      <c r="P22" s="39"/>
      <c r="R22" s="194"/>
      <c r="S22" s="195"/>
      <c r="T22" s="195"/>
      <c r="U22" s="195"/>
      <c r="V22" s="195"/>
      <c r="W22" s="196"/>
      <c r="Z22" s="194"/>
      <c r="AA22" s="195"/>
      <c r="AB22" s="195"/>
      <c r="AC22" s="195"/>
      <c r="AD22" s="195"/>
      <c r="AE22" s="196"/>
      <c r="AG22" s="38"/>
      <c r="AH22" s="194"/>
      <c r="AI22" s="195"/>
      <c r="AJ22" s="195"/>
      <c r="AK22" s="195"/>
      <c r="AL22" s="195"/>
      <c r="AM22" s="196"/>
      <c r="AP22" s="194"/>
      <c r="AQ22" s="195"/>
      <c r="AR22" s="195"/>
      <c r="AS22" s="195"/>
      <c r="AT22" s="195"/>
      <c r="AU22" s="196"/>
    </row>
    <row r="23" spans="1:47" x14ac:dyDescent="0.25">
      <c r="B23" s="194"/>
      <c r="C23" s="195"/>
      <c r="D23" s="195"/>
      <c r="E23" s="195"/>
      <c r="F23" s="195"/>
      <c r="G23" s="196"/>
      <c r="J23" s="194"/>
      <c r="K23" s="195"/>
      <c r="L23" s="195"/>
      <c r="M23" s="195"/>
      <c r="N23" s="195"/>
      <c r="O23" s="196"/>
      <c r="P23" s="39"/>
      <c r="R23" s="194"/>
      <c r="S23" s="195"/>
      <c r="T23" s="195"/>
      <c r="U23" s="195"/>
      <c r="V23" s="195"/>
      <c r="W23" s="196"/>
      <c r="Z23" s="194"/>
      <c r="AA23" s="195"/>
      <c r="AB23" s="195"/>
      <c r="AC23" s="195"/>
      <c r="AD23" s="195"/>
      <c r="AE23" s="196"/>
      <c r="AG23" s="38"/>
      <c r="AH23" s="194"/>
      <c r="AI23" s="195"/>
      <c r="AJ23" s="195"/>
      <c r="AK23" s="195"/>
      <c r="AL23" s="195"/>
      <c r="AM23" s="196"/>
      <c r="AP23" s="194"/>
      <c r="AQ23" s="195"/>
      <c r="AR23" s="195"/>
      <c r="AS23" s="195"/>
      <c r="AT23" s="195"/>
      <c r="AU23" s="196"/>
    </row>
    <row r="24" spans="1:47" ht="15.75" thickBot="1" x14ac:dyDescent="0.3">
      <c r="B24" s="197"/>
      <c r="C24" s="198"/>
      <c r="D24" s="198"/>
      <c r="E24" s="198"/>
      <c r="F24" s="198"/>
      <c r="G24" s="199"/>
      <c r="J24" s="197"/>
      <c r="K24" s="198"/>
      <c r="L24" s="198"/>
      <c r="M24" s="198"/>
      <c r="N24" s="198"/>
      <c r="O24" s="199"/>
      <c r="P24" s="39"/>
      <c r="R24" s="197"/>
      <c r="S24" s="198"/>
      <c r="T24" s="198"/>
      <c r="U24" s="198"/>
      <c r="V24" s="198"/>
      <c r="W24" s="199"/>
      <c r="Z24" s="197"/>
      <c r="AA24" s="198"/>
      <c r="AB24" s="198"/>
      <c r="AC24" s="198"/>
      <c r="AD24" s="198"/>
      <c r="AE24" s="199"/>
      <c r="AG24" s="38"/>
      <c r="AH24" s="197"/>
      <c r="AI24" s="198"/>
      <c r="AJ24" s="198"/>
      <c r="AK24" s="198"/>
      <c r="AL24" s="198"/>
      <c r="AM24" s="199"/>
      <c r="AP24" s="197"/>
      <c r="AQ24" s="198"/>
      <c r="AR24" s="198"/>
      <c r="AS24" s="198"/>
      <c r="AT24" s="198"/>
      <c r="AU24" s="199"/>
    </row>
    <row r="25" spans="1:47" ht="15.75" thickBot="1" x14ac:dyDescent="0.3">
      <c r="J25" s="39"/>
      <c r="K25" s="39"/>
      <c r="L25" s="39"/>
      <c r="M25" s="39"/>
      <c r="N25" s="39"/>
      <c r="O25" s="39"/>
      <c r="P25" s="39"/>
      <c r="Q25" s="39"/>
      <c r="R25" s="39"/>
      <c r="S25" s="39"/>
      <c r="T25" s="39"/>
      <c r="U25" s="39"/>
      <c r="V25" s="39"/>
      <c r="W25" s="39"/>
    </row>
    <row r="26" spans="1:47" ht="15.75" thickBot="1" x14ac:dyDescent="0.3">
      <c r="A26" s="34" t="s">
        <v>65</v>
      </c>
      <c r="I26" t="s">
        <v>67</v>
      </c>
      <c r="Q26" t="s">
        <v>256</v>
      </c>
      <c r="Y26">
        <v>0</v>
      </c>
      <c r="Z26" s="202"/>
      <c r="AA26" s="192"/>
      <c r="AB26" s="192"/>
      <c r="AC26" s="192"/>
      <c r="AD26" s="192"/>
      <c r="AE26" s="193"/>
      <c r="AG26" t="s">
        <v>69</v>
      </c>
      <c r="AO26" s="38" t="s">
        <v>71</v>
      </c>
    </row>
    <row r="27" spans="1:47" x14ac:dyDescent="0.25">
      <c r="A27" s="35">
        <v>250000</v>
      </c>
      <c r="B27" s="191" t="s">
        <v>162</v>
      </c>
      <c r="C27" s="192"/>
      <c r="D27" s="192"/>
      <c r="E27" s="192"/>
      <c r="F27" s="192"/>
      <c r="G27" s="193"/>
      <c r="I27">
        <v>12</v>
      </c>
      <c r="J27" s="191" t="s">
        <v>107</v>
      </c>
      <c r="K27" s="192"/>
      <c r="L27" s="192"/>
      <c r="M27" s="192"/>
      <c r="N27" s="192"/>
      <c r="O27" s="193"/>
      <c r="P27" s="39"/>
      <c r="Q27">
        <v>22</v>
      </c>
      <c r="R27" s="191" t="s">
        <v>257</v>
      </c>
      <c r="S27" s="192"/>
      <c r="T27" s="192"/>
      <c r="U27" s="192"/>
      <c r="V27" s="192"/>
      <c r="W27" s="193"/>
      <c r="Z27" s="194"/>
      <c r="AA27" s="195"/>
      <c r="AB27" s="195"/>
      <c r="AC27" s="195"/>
      <c r="AD27" s="195"/>
      <c r="AE27" s="196"/>
      <c r="AG27">
        <v>1</v>
      </c>
      <c r="AH27" s="191" t="s">
        <v>157</v>
      </c>
      <c r="AI27" s="192"/>
      <c r="AJ27" s="192"/>
      <c r="AK27" s="192"/>
      <c r="AL27" s="192"/>
      <c r="AM27" s="193"/>
      <c r="AO27">
        <v>2</v>
      </c>
      <c r="AP27" s="191" t="s">
        <v>86</v>
      </c>
      <c r="AQ27" s="192"/>
      <c r="AR27" s="192"/>
      <c r="AS27" s="192"/>
      <c r="AT27" s="192"/>
      <c r="AU27" s="193"/>
    </row>
    <row r="28" spans="1:47" x14ac:dyDescent="0.25">
      <c r="B28" s="194"/>
      <c r="C28" s="195"/>
      <c r="D28" s="195"/>
      <c r="E28" s="195"/>
      <c r="F28" s="195"/>
      <c r="G28" s="196"/>
      <c r="J28" s="194"/>
      <c r="K28" s="195"/>
      <c r="L28" s="195"/>
      <c r="M28" s="195"/>
      <c r="N28" s="195"/>
      <c r="O28" s="196"/>
      <c r="P28" s="39"/>
      <c r="R28" s="194"/>
      <c r="S28" s="195"/>
      <c r="T28" s="195"/>
      <c r="U28" s="195"/>
      <c r="V28" s="195"/>
      <c r="W28" s="196"/>
      <c r="Z28" s="194"/>
      <c r="AA28" s="195"/>
      <c r="AB28" s="195"/>
      <c r="AC28" s="195"/>
      <c r="AD28" s="195"/>
      <c r="AE28" s="196"/>
      <c r="AH28" s="194"/>
      <c r="AI28" s="195"/>
      <c r="AJ28" s="195"/>
      <c r="AK28" s="195"/>
      <c r="AL28" s="195"/>
      <c r="AM28" s="196"/>
      <c r="AP28" s="194"/>
      <c r="AQ28" s="195"/>
      <c r="AR28" s="195"/>
      <c r="AS28" s="195"/>
      <c r="AT28" s="195"/>
      <c r="AU28" s="196"/>
    </row>
    <row r="29" spans="1:47" x14ac:dyDescent="0.25">
      <c r="B29" s="194"/>
      <c r="C29" s="195"/>
      <c r="D29" s="195"/>
      <c r="E29" s="195"/>
      <c r="F29" s="195"/>
      <c r="G29" s="196"/>
      <c r="J29" s="194"/>
      <c r="K29" s="195"/>
      <c r="L29" s="195"/>
      <c r="M29" s="195"/>
      <c r="N29" s="195"/>
      <c r="O29" s="196"/>
      <c r="P29" s="39"/>
      <c r="R29" s="194"/>
      <c r="S29" s="195"/>
      <c r="T29" s="195"/>
      <c r="U29" s="195"/>
      <c r="V29" s="195"/>
      <c r="W29" s="196"/>
      <c r="Z29" s="194"/>
      <c r="AA29" s="195"/>
      <c r="AB29" s="195"/>
      <c r="AC29" s="195"/>
      <c r="AD29" s="195"/>
      <c r="AE29" s="196"/>
      <c r="AH29" s="194"/>
      <c r="AI29" s="195"/>
      <c r="AJ29" s="195"/>
      <c r="AK29" s="195"/>
      <c r="AL29" s="195"/>
      <c r="AM29" s="196"/>
      <c r="AP29" s="194"/>
      <c r="AQ29" s="195"/>
      <c r="AR29" s="195"/>
      <c r="AS29" s="195"/>
      <c r="AT29" s="195"/>
      <c r="AU29" s="196"/>
    </row>
    <row r="30" spans="1:47" x14ac:dyDescent="0.25">
      <c r="B30" s="194"/>
      <c r="C30" s="195"/>
      <c r="D30" s="195"/>
      <c r="E30" s="195"/>
      <c r="F30" s="195"/>
      <c r="G30" s="196"/>
      <c r="J30" s="194"/>
      <c r="K30" s="195"/>
      <c r="L30" s="195"/>
      <c r="M30" s="195"/>
      <c r="N30" s="195"/>
      <c r="O30" s="196"/>
      <c r="P30" s="39"/>
      <c r="R30" s="194"/>
      <c r="S30" s="195"/>
      <c r="T30" s="195"/>
      <c r="U30" s="195"/>
      <c r="V30" s="195"/>
      <c r="W30" s="196"/>
      <c r="Z30" s="194"/>
      <c r="AA30" s="195"/>
      <c r="AB30" s="195"/>
      <c r="AC30" s="195"/>
      <c r="AD30" s="195"/>
      <c r="AE30" s="196"/>
      <c r="AH30" s="194"/>
      <c r="AI30" s="195"/>
      <c r="AJ30" s="195"/>
      <c r="AK30" s="195"/>
      <c r="AL30" s="195"/>
      <c r="AM30" s="196"/>
      <c r="AP30" s="194"/>
      <c r="AQ30" s="195"/>
      <c r="AR30" s="195"/>
      <c r="AS30" s="195"/>
      <c r="AT30" s="195"/>
      <c r="AU30" s="196"/>
    </row>
    <row r="31" spans="1:47" x14ac:dyDescent="0.25">
      <c r="B31" s="194"/>
      <c r="C31" s="195"/>
      <c r="D31" s="195"/>
      <c r="E31" s="195"/>
      <c r="F31" s="195"/>
      <c r="G31" s="196"/>
      <c r="J31" s="194"/>
      <c r="K31" s="195"/>
      <c r="L31" s="195"/>
      <c r="M31" s="195"/>
      <c r="N31" s="195"/>
      <c r="O31" s="196"/>
      <c r="P31" s="39"/>
      <c r="R31" s="194"/>
      <c r="S31" s="195"/>
      <c r="T31" s="195"/>
      <c r="U31" s="195"/>
      <c r="V31" s="195"/>
      <c r="W31" s="196"/>
      <c r="Z31" s="194"/>
      <c r="AA31" s="195"/>
      <c r="AB31" s="195"/>
      <c r="AC31" s="195"/>
      <c r="AD31" s="195"/>
      <c r="AE31" s="196"/>
      <c r="AH31" s="194"/>
      <c r="AI31" s="195"/>
      <c r="AJ31" s="195"/>
      <c r="AK31" s="195"/>
      <c r="AL31" s="195"/>
      <c r="AM31" s="196"/>
      <c r="AP31" s="194"/>
      <c r="AQ31" s="195"/>
      <c r="AR31" s="195"/>
      <c r="AS31" s="195"/>
      <c r="AT31" s="195"/>
      <c r="AU31" s="196"/>
    </row>
    <row r="32" spans="1:47" x14ac:dyDescent="0.25">
      <c r="B32" s="194"/>
      <c r="C32" s="195"/>
      <c r="D32" s="195"/>
      <c r="E32" s="195"/>
      <c r="F32" s="195"/>
      <c r="G32" s="196"/>
      <c r="J32" s="194"/>
      <c r="K32" s="195"/>
      <c r="L32" s="195"/>
      <c r="M32" s="195"/>
      <c r="N32" s="195"/>
      <c r="O32" s="196"/>
      <c r="P32" s="39"/>
      <c r="R32" s="194"/>
      <c r="S32" s="195"/>
      <c r="T32" s="195"/>
      <c r="U32" s="195"/>
      <c r="V32" s="195"/>
      <c r="W32" s="196"/>
      <c r="Z32" s="194"/>
      <c r="AA32" s="195"/>
      <c r="AB32" s="195"/>
      <c r="AC32" s="195"/>
      <c r="AD32" s="195"/>
      <c r="AE32" s="196"/>
      <c r="AH32" s="194"/>
      <c r="AI32" s="195"/>
      <c r="AJ32" s="195"/>
      <c r="AK32" s="195"/>
      <c r="AL32" s="195"/>
      <c r="AM32" s="196"/>
      <c r="AP32" s="194"/>
      <c r="AQ32" s="195"/>
      <c r="AR32" s="195"/>
      <c r="AS32" s="195"/>
      <c r="AT32" s="195"/>
      <c r="AU32" s="196"/>
    </row>
    <row r="33" spans="2:47" x14ac:dyDescent="0.25">
      <c r="B33" s="194"/>
      <c r="C33" s="195"/>
      <c r="D33" s="195"/>
      <c r="E33" s="195"/>
      <c r="F33" s="195"/>
      <c r="G33" s="196"/>
      <c r="J33" s="194"/>
      <c r="K33" s="195"/>
      <c r="L33" s="195"/>
      <c r="M33" s="195"/>
      <c r="N33" s="195"/>
      <c r="O33" s="196"/>
      <c r="P33" s="39"/>
      <c r="R33" s="194"/>
      <c r="S33" s="195"/>
      <c r="T33" s="195"/>
      <c r="U33" s="195"/>
      <c r="V33" s="195"/>
      <c r="W33" s="196"/>
      <c r="Z33" s="194"/>
      <c r="AA33" s="195"/>
      <c r="AB33" s="195"/>
      <c r="AC33" s="195"/>
      <c r="AD33" s="195"/>
      <c r="AE33" s="196"/>
      <c r="AH33" s="194"/>
      <c r="AI33" s="195"/>
      <c r="AJ33" s="195"/>
      <c r="AK33" s="195"/>
      <c r="AL33" s="195"/>
      <c r="AM33" s="196"/>
      <c r="AP33" s="194"/>
      <c r="AQ33" s="195"/>
      <c r="AR33" s="195"/>
      <c r="AS33" s="195"/>
      <c r="AT33" s="195"/>
      <c r="AU33" s="196"/>
    </row>
    <row r="34" spans="2:47" x14ac:dyDescent="0.25">
      <c r="B34" s="194"/>
      <c r="C34" s="195"/>
      <c r="D34" s="195"/>
      <c r="E34" s="195"/>
      <c r="F34" s="195"/>
      <c r="G34" s="196"/>
      <c r="J34" s="194"/>
      <c r="K34" s="195"/>
      <c r="L34" s="195"/>
      <c r="M34" s="195"/>
      <c r="N34" s="195"/>
      <c r="O34" s="196"/>
      <c r="P34" s="39"/>
      <c r="R34" s="194"/>
      <c r="S34" s="195"/>
      <c r="T34" s="195"/>
      <c r="U34" s="195"/>
      <c r="V34" s="195"/>
      <c r="W34" s="196"/>
      <c r="Z34" s="194"/>
      <c r="AA34" s="195"/>
      <c r="AB34" s="195"/>
      <c r="AC34" s="195"/>
      <c r="AD34" s="195"/>
      <c r="AE34" s="196"/>
      <c r="AH34" s="194"/>
      <c r="AI34" s="195"/>
      <c r="AJ34" s="195"/>
      <c r="AK34" s="195"/>
      <c r="AL34" s="195"/>
      <c r="AM34" s="196"/>
      <c r="AP34" s="194"/>
      <c r="AQ34" s="195"/>
      <c r="AR34" s="195"/>
      <c r="AS34" s="195"/>
      <c r="AT34" s="195"/>
      <c r="AU34" s="196"/>
    </row>
    <row r="35" spans="2:47" x14ac:dyDescent="0.25">
      <c r="B35" s="194"/>
      <c r="C35" s="195"/>
      <c r="D35" s="195"/>
      <c r="E35" s="195"/>
      <c r="F35" s="195"/>
      <c r="G35" s="196"/>
      <c r="J35" s="194"/>
      <c r="K35" s="195"/>
      <c r="L35" s="195"/>
      <c r="M35" s="195"/>
      <c r="N35" s="195"/>
      <c r="O35" s="196"/>
      <c r="P35" s="39"/>
      <c r="R35" s="194"/>
      <c r="S35" s="195"/>
      <c r="T35" s="195"/>
      <c r="U35" s="195"/>
      <c r="V35" s="195"/>
      <c r="W35" s="196"/>
      <c r="Z35" s="194"/>
      <c r="AA35" s="195"/>
      <c r="AB35" s="195"/>
      <c r="AC35" s="195"/>
      <c r="AD35" s="195"/>
      <c r="AE35" s="196"/>
      <c r="AH35" s="194"/>
      <c r="AI35" s="195"/>
      <c r="AJ35" s="195"/>
      <c r="AK35" s="195"/>
      <c r="AL35" s="195"/>
      <c r="AM35" s="196"/>
      <c r="AP35" s="194"/>
      <c r="AQ35" s="195"/>
      <c r="AR35" s="195"/>
      <c r="AS35" s="195"/>
      <c r="AT35" s="195"/>
      <c r="AU35" s="196"/>
    </row>
    <row r="36" spans="2:47" x14ac:dyDescent="0.25">
      <c r="B36" s="194"/>
      <c r="C36" s="195"/>
      <c r="D36" s="195"/>
      <c r="E36" s="195"/>
      <c r="F36" s="195"/>
      <c r="G36" s="196"/>
      <c r="J36" s="194"/>
      <c r="K36" s="195"/>
      <c r="L36" s="195"/>
      <c r="M36" s="195"/>
      <c r="N36" s="195"/>
      <c r="O36" s="196"/>
      <c r="P36" s="39"/>
      <c r="R36" s="194"/>
      <c r="S36" s="195"/>
      <c r="T36" s="195"/>
      <c r="U36" s="195"/>
      <c r="V36" s="195"/>
      <c r="W36" s="196"/>
      <c r="Z36" s="194"/>
      <c r="AA36" s="195"/>
      <c r="AB36" s="195"/>
      <c r="AC36" s="195"/>
      <c r="AD36" s="195"/>
      <c r="AE36" s="196"/>
      <c r="AH36" s="194"/>
      <c r="AI36" s="195"/>
      <c r="AJ36" s="195"/>
      <c r="AK36" s="195"/>
      <c r="AL36" s="195"/>
      <c r="AM36" s="196"/>
      <c r="AP36" s="194"/>
      <c r="AQ36" s="195"/>
      <c r="AR36" s="195"/>
      <c r="AS36" s="195"/>
      <c r="AT36" s="195"/>
      <c r="AU36" s="196"/>
    </row>
    <row r="37" spans="2:47" x14ac:dyDescent="0.25">
      <c r="B37" s="194"/>
      <c r="C37" s="195"/>
      <c r="D37" s="195"/>
      <c r="E37" s="195"/>
      <c r="F37" s="195"/>
      <c r="G37" s="196"/>
      <c r="J37" s="194"/>
      <c r="K37" s="195"/>
      <c r="L37" s="195"/>
      <c r="M37" s="195"/>
      <c r="N37" s="195"/>
      <c r="O37" s="196"/>
      <c r="P37" s="39"/>
      <c r="R37" s="194"/>
      <c r="S37" s="195"/>
      <c r="T37" s="195"/>
      <c r="U37" s="195"/>
      <c r="V37" s="195"/>
      <c r="W37" s="196"/>
      <c r="Z37" s="194"/>
      <c r="AA37" s="195"/>
      <c r="AB37" s="195"/>
      <c r="AC37" s="195"/>
      <c r="AD37" s="195"/>
      <c r="AE37" s="196"/>
      <c r="AH37" s="194"/>
      <c r="AI37" s="195"/>
      <c r="AJ37" s="195"/>
      <c r="AK37" s="195"/>
      <c r="AL37" s="195"/>
      <c r="AM37" s="196"/>
      <c r="AP37" s="194"/>
      <c r="AQ37" s="195"/>
      <c r="AR37" s="195"/>
      <c r="AS37" s="195"/>
      <c r="AT37" s="195"/>
      <c r="AU37" s="196"/>
    </row>
    <row r="38" spans="2:47" x14ac:dyDescent="0.25">
      <c r="B38" s="194"/>
      <c r="C38" s="195"/>
      <c r="D38" s="195"/>
      <c r="E38" s="195"/>
      <c r="F38" s="195"/>
      <c r="G38" s="196"/>
      <c r="J38" s="194"/>
      <c r="K38" s="195"/>
      <c r="L38" s="195"/>
      <c r="M38" s="195"/>
      <c r="N38" s="195"/>
      <c r="O38" s="196"/>
      <c r="P38" s="39"/>
      <c r="R38" s="194"/>
      <c r="S38" s="195"/>
      <c r="T38" s="195"/>
      <c r="U38" s="195"/>
      <c r="V38" s="195"/>
      <c r="W38" s="196"/>
      <c r="Z38" s="194"/>
      <c r="AA38" s="195"/>
      <c r="AB38" s="195"/>
      <c r="AC38" s="195"/>
      <c r="AD38" s="195"/>
      <c r="AE38" s="196"/>
      <c r="AH38" s="194"/>
      <c r="AI38" s="195"/>
      <c r="AJ38" s="195"/>
      <c r="AK38" s="195"/>
      <c r="AL38" s="195"/>
      <c r="AM38" s="196"/>
      <c r="AP38" s="194"/>
      <c r="AQ38" s="195"/>
      <c r="AR38" s="195"/>
      <c r="AS38" s="195"/>
      <c r="AT38" s="195"/>
      <c r="AU38" s="196"/>
    </row>
    <row r="39" spans="2:47" x14ac:dyDescent="0.25">
      <c r="B39" s="194"/>
      <c r="C39" s="195"/>
      <c r="D39" s="195"/>
      <c r="E39" s="195"/>
      <c r="F39" s="195"/>
      <c r="G39" s="196"/>
      <c r="J39" s="194"/>
      <c r="K39" s="195"/>
      <c r="L39" s="195"/>
      <c r="M39" s="195"/>
      <c r="N39" s="195"/>
      <c r="O39" s="196"/>
      <c r="P39" s="39"/>
      <c r="R39" s="194"/>
      <c r="S39" s="195"/>
      <c r="T39" s="195"/>
      <c r="U39" s="195"/>
      <c r="V39" s="195"/>
      <c r="W39" s="196"/>
      <c r="Z39" s="194"/>
      <c r="AA39" s="195"/>
      <c r="AB39" s="195"/>
      <c r="AC39" s="195"/>
      <c r="AD39" s="195"/>
      <c r="AE39" s="196"/>
      <c r="AH39" s="194"/>
      <c r="AI39" s="195"/>
      <c r="AJ39" s="195"/>
      <c r="AK39" s="195"/>
      <c r="AL39" s="195"/>
      <c r="AM39" s="196"/>
      <c r="AP39" s="194"/>
      <c r="AQ39" s="195"/>
      <c r="AR39" s="195"/>
      <c r="AS39" s="195"/>
      <c r="AT39" s="195"/>
      <c r="AU39" s="196"/>
    </row>
    <row r="40" spans="2:47" x14ac:dyDescent="0.25">
      <c r="B40" s="194"/>
      <c r="C40" s="195"/>
      <c r="D40" s="195"/>
      <c r="E40" s="195"/>
      <c r="F40" s="195"/>
      <c r="G40" s="196"/>
      <c r="J40" s="194"/>
      <c r="K40" s="195"/>
      <c r="L40" s="195"/>
      <c r="M40" s="195"/>
      <c r="N40" s="195"/>
      <c r="O40" s="196"/>
      <c r="P40" s="39"/>
      <c r="R40" s="194"/>
      <c r="S40" s="195"/>
      <c r="T40" s="195"/>
      <c r="U40" s="195"/>
      <c r="V40" s="195"/>
      <c r="W40" s="196"/>
      <c r="Z40" s="194"/>
      <c r="AA40" s="195"/>
      <c r="AB40" s="195"/>
      <c r="AC40" s="195"/>
      <c r="AD40" s="195"/>
      <c r="AE40" s="196"/>
      <c r="AH40" s="194"/>
      <c r="AI40" s="195"/>
      <c r="AJ40" s="195"/>
      <c r="AK40" s="195"/>
      <c r="AL40" s="195"/>
      <c r="AM40" s="196"/>
      <c r="AP40" s="194"/>
      <c r="AQ40" s="195"/>
      <c r="AR40" s="195"/>
      <c r="AS40" s="195"/>
      <c r="AT40" s="195"/>
      <c r="AU40" s="196"/>
    </row>
    <row r="41" spans="2:47" x14ac:dyDescent="0.25">
      <c r="B41" s="194"/>
      <c r="C41" s="195"/>
      <c r="D41" s="195"/>
      <c r="E41" s="195"/>
      <c r="F41" s="195"/>
      <c r="G41" s="196"/>
      <c r="J41" s="194"/>
      <c r="K41" s="195"/>
      <c r="L41" s="195"/>
      <c r="M41" s="195"/>
      <c r="N41" s="195"/>
      <c r="O41" s="196"/>
      <c r="P41" s="39"/>
      <c r="R41" s="194"/>
      <c r="S41" s="195"/>
      <c r="T41" s="195"/>
      <c r="U41" s="195"/>
      <c r="V41" s="195"/>
      <c r="W41" s="196"/>
      <c r="Z41" s="194"/>
      <c r="AA41" s="195"/>
      <c r="AB41" s="195"/>
      <c r="AC41" s="195"/>
      <c r="AD41" s="195"/>
      <c r="AE41" s="196"/>
      <c r="AH41" s="194"/>
      <c r="AI41" s="195"/>
      <c r="AJ41" s="195"/>
      <c r="AK41" s="195"/>
      <c r="AL41" s="195"/>
      <c r="AM41" s="196"/>
      <c r="AP41" s="194"/>
      <c r="AQ41" s="195"/>
      <c r="AR41" s="195"/>
      <c r="AS41" s="195"/>
      <c r="AT41" s="195"/>
      <c r="AU41" s="196"/>
    </row>
    <row r="42" spans="2:47" x14ac:dyDescent="0.25">
      <c r="B42" s="194"/>
      <c r="C42" s="195"/>
      <c r="D42" s="195"/>
      <c r="E42" s="195"/>
      <c r="F42" s="195"/>
      <c r="G42" s="196"/>
      <c r="J42" s="194"/>
      <c r="K42" s="195"/>
      <c r="L42" s="195"/>
      <c r="M42" s="195"/>
      <c r="N42" s="195"/>
      <c r="O42" s="196"/>
      <c r="P42" s="39"/>
      <c r="R42" s="194"/>
      <c r="S42" s="195"/>
      <c r="T42" s="195"/>
      <c r="U42" s="195"/>
      <c r="V42" s="195"/>
      <c r="W42" s="196"/>
      <c r="Z42" s="194"/>
      <c r="AA42" s="195"/>
      <c r="AB42" s="195"/>
      <c r="AC42" s="195"/>
      <c r="AD42" s="195"/>
      <c r="AE42" s="196"/>
      <c r="AH42" s="194"/>
      <c r="AI42" s="195"/>
      <c r="AJ42" s="195"/>
      <c r="AK42" s="195"/>
      <c r="AL42" s="195"/>
      <c r="AM42" s="196"/>
      <c r="AP42" s="194"/>
      <c r="AQ42" s="195"/>
      <c r="AR42" s="195"/>
      <c r="AS42" s="195"/>
      <c r="AT42" s="195"/>
      <c r="AU42" s="196"/>
    </row>
    <row r="43" spans="2:47" x14ac:dyDescent="0.25">
      <c r="B43" s="194"/>
      <c r="C43" s="195"/>
      <c r="D43" s="195"/>
      <c r="E43" s="195"/>
      <c r="F43" s="195"/>
      <c r="G43" s="196"/>
      <c r="J43" s="194"/>
      <c r="K43" s="195"/>
      <c r="L43" s="195"/>
      <c r="M43" s="195"/>
      <c r="N43" s="195"/>
      <c r="O43" s="196"/>
      <c r="P43" s="39"/>
      <c r="R43" s="194"/>
      <c r="S43" s="195"/>
      <c r="T43" s="195"/>
      <c r="U43" s="195"/>
      <c r="V43" s="195"/>
      <c r="W43" s="196"/>
      <c r="Z43" s="194"/>
      <c r="AA43" s="195"/>
      <c r="AB43" s="195"/>
      <c r="AC43" s="195"/>
      <c r="AD43" s="195"/>
      <c r="AE43" s="196"/>
      <c r="AH43" s="194"/>
      <c r="AI43" s="195"/>
      <c r="AJ43" s="195"/>
      <c r="AK43" s="195"/>
      <c r="AL43" s="195"/>
      <c r="AM43" s="196"/>
      <c r="AP43" s="194"/>
      <c r="AQ43" s="195"/>
      <c r="AR43" s="195"/>
      <c r="AS43" s="195"/>
      <c r="AT43" s="195"/>
      <c r="AU43" s="196"/>
    </row>
    <row r="44" spans="2:47" x14ac:dyDescent="0.25">
      <c r="B44" s="194"/>
      <c r="C44" s="195"/>
      <c r="D44" s="195"/>
      <c r="E44" s="195"/>
      <c r="F44" s="195"/>
      <c r="G44" s="196"/>
      <c r="J44" s="194"/>
      <c r="K44" s="195"/>
      <c r="L44" s="195"/>
      <c r="M44" s="195"/>
      <c r="N44" s="195"/>
      <c r="O44" s="196"/>
      <c r="P44" s="39"/>
      <c r="R44" s="194"/>
      <c r="S44" s="195"/>
      <c r="T44" s="195"/>
      <c r="U44" s="195"/>
      <c r="V44" s="195"/>
      <c r="W44" s="196"/>
      <c r="Z44" s="194"/>
      <c r="AA44" s="195"/>
      <c r="AB44" s="195"/>
      <c r="AC44" s="195"/>
      <c r="AD44" s="195"/>
      <c r="AE44" s="196"/>
      <c r="AH44" s="194"/>
      <c r="AI44" s="195"/>
      <c r="AJ44" s="195"/>
      <c r="AK44" s="195"/>
      <c r="AL44" s="195"/>
      <c r="AM44" s="196"/>
      <c r="AP44" s="194"/>
      <c r="AQ44" s="195"/>
      <c r="AR44" s="195"/>
      <c r="AS44" s="195"/>
      <c r="AT44" s="195"/>
      <c r="AU44" s="196"/>
    </row>
    <row r="45" spans="2:47" x14ac:dyDescent="0.25">
      <c r="B45" s="194"/>
      <c r="C45" s="195"/>
      <c r="D45" s="195"/>
      <c r="E45" s="195"/>
      <c r="F45" s="195"/>
      <c r="G45" s="196"/>
      <c r="J45" s="194"/>
      <c r="K45" s="195"/>
      <c r="L45" s="195"/>
      <c r="M45" s="195"/>
      <c r="N45" s="195"/>
      <c r="O45" s="196"/>
      <c r="P45" s="39"/>
      <c r="R45" s="194"/>
      <c r="S45" s="195"/>
      <c r="T45" s="195"/>
      <c r="U45" s="195"/>
      <c r="V45" s="195"/>
      <c r="W45" s="196"/>
      <c r="Z45" s="194"/>
      <c r="AA45" s="195"/>
      <c r="AB45" s="195"/>
      <c r="AC45" s="195"/>
      <c r="AD45" s="195"/>
      <c r="AE45" s="196"/>
      <c r="AH45" s="194"/>
      <c r="AI45" s="195"/>
      <c r="AJ45" s="195"/>
      <c r="AK45" s="195"/>
      <c r="AL45" s="195"/>
      <c r="AM45" s="196"/>
      <c r="AP45" s="194"/>
      <c r="AQ45" s="195"/>
      <c r="AR45" s="195"/>
      <c r="AS45" s="195"/>
      <c r="AT45" s="195"/>
      <c r="AU45" s="196"/>
    </row>
    <row r="46" spans="2:47" x14ac:dyDescent="0.25">
      <c r="B46" s="194"/>
      <c r="C46" s="195"/>
      <c r="D46" s="195"/>
      <c r="E46" s="195"/>
      <c r="F46" s="195"/>
      <c r="G46" s="196"/>
      <c r="J46" s="194"/>
      <c r="K46" s="195"/>
      <c r="L46" s="195"/>
      <c r="M46" s="195"/>
      <c r="N46" s="195"/>
      <c r="O46" s="196"/>
      <c r="P46" s="39"/>
      <c r="R46" s="194"/>
      <c r="S46" s="195"/>
      <c r="T46" s="195"/>
      <c r="U46" s="195"/>
      <c r="V46" s="195"/>
      <c r="W46" s="196"/>
      <c r="Z46" s="194"/>
      <c r="AA46" s="195"/>
      <c r="AB46" s="195"/>
      <c r="AC46" s="195"/>
      <c r="AD46" s="195"/>
      <c r="AE46" s="196"/>
      <c r="AH46" s="194"/>
      <c r="AI46" s="195"/>
      <c r="AJ46" s="195"/>
      <c r="AK46" s="195"/>
      <c r="AL46" s="195"/>
      <c r="AM46" s="196"/>
      <c r="AP46" s="194"/>
      <c r="AQ46" s="195"/>
      <c r="AR46" s="195"/>
      <c r="AS46" s="195"/>
      <c r="AT46" s="195"/>
      <c r="AU46" s="196"/>
    </row>
    <row r="47" spans="2:47" ht="15.75" thickBot="1" x14ac:dyDescent="0.3">
      <c r="B47" s="197"/>
      <c r="C47" s="198"/>
      <c r="D47" s="198"/>
      <c r="E47" s="198"/>
      <c r="F47" s="198"/>
      <c r="G47" s="199"/>
      <c r="J47" s="197"/>
      <c r="K47" s="198"/>
      <c r="L47" s="198"/>
      <c r="M47" s="198"/>
      <c r="N47" s="198"/>
      <c r="O47" s="199"/>
      <c r="P47" s="39"/>
      <c r="R47" s="197"/>
      <c r="S47" s="198"/>
      <c r="T47" s="198"/>
      <c r="U47" s="198"/>
      <c r="V47" s="198"/>
      <c r="W47" s="199"/>
      <c r="Z47" s="197"/>
      <c r="AA47" s="198"/>
      <c r="AB47" s="198"/>
      <c r="AC47" s="198"/>
      <c r="AD47" s="198"/>
      <c r="AE47" s="199"/>
      <c r="AH47" s="197"/>
      <c r="AI47" s="198"/>
      <c r="AJ47" s="198"/>
      <c r="AK47" s="198"/>
      <c r="AL47" s="198"/>
      <c r="AM47" s="199"/>
      <c r="AP47" s="197"/>
      <c r="AQ47" s="198"/>
      <c r="AR47" s="198"/>
      <c r="AS47" s="198"/>
      <c r="AT47" s="198"/>
      <c r="AU47" s="199"/>
    </row>
    <row r="49" spans="1:47" ht="15.75" thickBot="1" x14ac:dyDescent="0.3">
      <c r="A49" s="32" t="s">
        <v>76</v>
      </c>
      <c r="I49" t="s">
        <v>98</v>
      </c>
      <c r="Q49" t="s">
        <v>99</v>
      </c>
      <c r="AO49" s="38" t="s">
        <v>72</v>
      </c>
    </row>
    <row r="50" spans="1:47" x14ac:dyDescent="0.25">
      <c r="A50" s="33">
        <v>251000</v>
      </c>
      <c r="B50" s="203" t="s">
        <v>161</v>
      </c>
      <c r="C50" s="204"/>
      <c r="D50" s="204"/>
      <c r="E50" s="204"/>
      <c r="F50" s="204"/>
      <c r="G50" s="205"/>
      <c r="I50">
        <v>21</v>
      </c>
      <c r="J50" s="191" t="s">
        <v>215</v>
      </c>
      <c r="K50" s="192"/>
      <c r="L50" s="192"/>
      <c r="M50" s="192"/>
      <c r="N50" s="192"/>
      <c r="O50" s="193"/>
      <c r="P50" s="39"/>
      <c r="Q50">
        <v>21</v>
      </c>
      <c r="R50" s="191" t="s">
        <v>108</v>
      </c>
      <c r="S50" s="192"/>
      <c r="T50" s="192"/>
      <c r="U50" s="192"/>
      <c r="V50" s="192"/>
      <c r="W50" s="193"/>
      <c r="AO50">
        <v>3</v>
      </c>
      <c r="AP50" s="191" t="s">
        <v>87</v>
      </c>
      <c r="AQ50" s="192"/>
      <c r="AR50" s="192"/>
      <c r="AS50" s="192"/>
      <c r="AT50" s="192"/>
      <c r="AU50" s="193"/>
    </row>
    <row r="51" spans="1:47" x14ac:dyDescent="0.25">
      <c r="B51" s="206"/>
      <c r="C51" s="207"/>
      <c r="D51" s="207"/>
      <c r="E51" s="207"/>
      <c r="F51" s="207"/>
      <c r="G51" s="208"/>
      <c r="J51" s="194"/>
      <c r="K51" s="195"/>
      <c r="L51" s="195"/>
      <c r="M51" s="195"/>
      <c r="N51" s="195"/>
      <c r="O51" s="196"/>
      <c r="P51" s="39"/>
      <c r="R51" s="194"/>
      <c r="S51" s="195"/>
      <c r="T51" s="195"/>
      <c r="U51" s="195"/>
      <c r="V51" s="195"/>
      <c r="W51" s="196"/>
      <c r="AP51" s="194"/>
      <c r="AQ51" s="195"/>
      <c r="AR51" s="195"/>
      <c r="AS51" s="195"/>
      <c r="AT51" s="195"/>
      <c r="AU51" s="196"/>
    </row>
    <row r="52" spans="1:47" x14ac:dyDescent="0.25">
      <c r="B52" s="206"/>
      <c r="C52" s="207"/>
      <c r="D52" s="207"/>
      <c r="E52" s="207"/>
      <c r="F52" s="207"/>
      <c r="G52" s="208"/>
      <c r="J52" s="194"/>
      <c r="K52" s="195"/>
      <c r="L52" s="195"/>
      <c r="M52" s="195"/>
      <c r="N52" s="195"/>
      <c r="O52" s="196"/>
      <c r="P52" s="39"/>
      <c r="R52" s="194"/>
      <c r="S52" s="195"/>
      <c r="T52" s="195"/>
      <c r="U52" s="195"/>
      <c r="V52" s="195"/>
      <c r="W52" s="196"/>
      <c r="AP52" s="194"/>
      <c r="AQ52" s="195"/>
      <c r="AR52" s="195"/>
      <c r="AS52" s="195"/>
      <c r="AT52" s="195"/>
      <c r="AU52" s="196"/>
    </row>
    <row r="53" spans="1:47" x14ac:dyDescent="0.25">
      <c r="B53" s="206"/>
      <c r="C53" s="207"/>
      <c r="D53" s="207"/>
      <c r="E53" s="207"/>
      <c r="F53" s="207"/>
      <c r="G53" s="208"/>
      <c r="J53" s="194"/>
      <c r="K53" s="195"/>
      <c r="L53" s="195"/>
      <c r="M53" s="195"/>
      <c r="N53" s="195"/>
      <c r="O53" s="196"/>
      <c r="P53" s="39"/>
      <c r="R53" s="194"/>
      <c r="S53" s="195"/>
      <c r="T53" s="195"/>
      <c r="U53" s="195"/>
      <c r="V53" s="195"/>
      <c r="W53" s="196"/>
      <c r="AP53" s="194"/>
      <c r="AQ53" s="195"/>
      <c r="AR53" s="195"/>
      <c r="AS53" s="195"/>
      <c r="AT53" s="195"/>
      <c r="AU53" s="196"/>
    </row>
    <row r="54" spans="1:47" x14ac:dyDescent="0.25">
      <c r="B54" s="206"/>
      <c r="C54" s="207"/>
      <c r="D54" s="207"/>
      <c r="E54" s="207"/>
      <c r="F54" s="207"/>
      <c r="G54" s="208"/>
      <c r="J54" s="194"/>
      <c r="K54" s="195"/>
      <c r="L54" s="195"/>
      <c r="M54" s="195"/>
      <c r="N54" s="195"/>
      <c r="O54" s="196"/>
      <c r="P54" s="39"/>
      <c r="R54" s="194"/>
      <c r="S54" s="195"/>
      <c r="T54" s="195"/>
      <c r="U54" s="195"/>
      <c r="V54" s="195"/>
      <c r="W54" s="196"/>
      <c r="AP54" s="194"/>
      <c r="AQ54" s="195"/>
      <c r="AR54" s="195"/>
      <c r="AS54" s="195"/>
      <c r="AT54" s="195"/>
      <c r="AU54" s="196"/>
    </row>
    <row r="55" spans="1:47" x14ac:dyDescent="0.25">
      <c r="B55" s="206"/>
      <c r="C55" s="207"/>
      <c r="D55" s="207"/>
      <c r="E55" s="207"/>
      <c r="F55" s="207"/>
      <c r="G55" s="208"/>
      <c r="J55" s="194"/>
      <c r="K55" s="195"/>
      <c r="L55" s="195"/>
      <c r="M55" s="195"/>
      <c r="N55" s="195"/>
      <c r="O55" s="196"/>
      <c r="P55" s="39"/>
      <c r="R55" s="194"/>
      <c r="S55" s="195"/>
      <c r="T55" s="195"/>
      <c r="U55" s="195"/>
      <c r="V55" s="195"/>
      <c r="W55" s="196"/>
      <c r="AP55" s="194"/>
      <c r="AQ55" s="195"/>
      <c r="AR55" s="195"/>
      <c r="AS55" s="195"/>
      <c r="AT55" s="195"/>
      <c r="AU55" s="196"/>
    </row>
    <row r="56" spans="1:47" x14ac:dyDescent="0.25">
      <c r="B56" s="206"/>
      <c r="C56" s="207"/>
      <c r="D56" s="207"/>
      <c r="E56" s="207"/>
      <c r="F56" s="207"/>
      <c r="G56" s="208"/>
      <c r="J56" s="194"/>
      <c r="K56" s="195"/>
      <c r="L56" s="195"/>
      <c r="M56" s="195"/>
      <c r="N56" s="195"/>
      <c r="O56" s="196"/>
      <c r="P56" s="39"/>
      <c r="R56" s="194"/>
      <c r="S56" s="195"/>
      <c r="T56" s="195"/>
      <c r="U56" s="195"/>
      <c r="V56" s="195"/>
      <c r="W56" s="196"/>
      <c r="AP56" s="194"/>
      <c r="AQ56" s="195"/>
      <c r="AR56" s="195"/>
      <c r="AS56" s="195"/>
      <c r="AT56" s="195"/>
      <c r="AU56" s="196"/>
    </row>
    <row r="57" spans="1:47" x14ac:dyDescent="0.25">
      <c r="B57" s="206"/>
      <c r="C57" s="207"/>
      <c r="D57" s="207"/>
      <c r="E57" s="207"/>
      <c r="F57" s="207"/>
      <c r="G57" s="208"/>
      <c r="J57" s="194"/>
      <c r="K57" s="195"/>
      <c r="L57" s="195"/>
      <c r="M57" s="195"/>
      <c r="N57" s="195"/>
      <c r="O57" s="196"/>
      <c r="P57" s="39"/>
      <c r="R57" s="194"/>
      <c r="S57" s="195"/>
      <c r="T57" s="195"/>
      <c r="U57" s="195"/>
      <c r="V57" s="195"/>
      <c r="W57" s="196"/>
      <c r="AP57" s="194"/>
      <c r="AQ57" s="195"/>
      <c r="AR57" s="195"/>
      <c r="AS57" s="195"/>
      <c r="AT57" s="195"/>
      <c r="AU57" s="196"/>
    </row>
    <row r="58" spans="1:47" x14ac:dyDescent="0.25">
      <c r="B58" s="206"/>
      <c r="C58" s="207"/>
      <c r="D58" s="207"/>
      <c r="E58" s="207"/>
      <c r="F58" s="207"/>
      <c r="G58" s="208"/>
      <c r="J58" s="194"/>
      <c r="K58" s="195"/>
      <c r="L58" s="195"/>
      <c r="M58" s="195"/>
      <c r="N58" s="195"/>
      <c r="O58" s="196"/>
      <c r="P58" s="39"/>
      <c r="R58" s="194"/>
      <c r="S58" s="195"/>
      <c r="T58" s="195"/>
      <c r="U58" s="195"/>
      <c r="V58" s="195"/>
      <c r="W58" s="196"/>
      <c r="AP58" s="194"/>
      <c r="AQ58" s="195"/>
      <c r="AR58" s="195"/>
      <c r="AS58" s="195"/>
      <c r="AT58" s="195"/>
      <c r="AU58" s="196"/>
    </row>
    <row r="59" spans="1:47" x14ac:dyDescent="0.25">
      <c r="B59" s="206"/>
      <c r="C59" s="207"/>
      <c r="D59" s="207"/>
      <c r="E59" s="207"/>
      <c r="F59" s="207"/>
      <c r="G59" s="208"/>
      <c r="J59" s="194"/>
      <c r="K59" s="195"/>
      <c r="L59" s="195"/>
      <c r="M59" s="195"/>
      <c r="N59" s="195"/>
      <c r="O59" s="196"/>
      <c r="P59" s="39"/>
      <c r="R59" s="194"/>
      <c r="S59" s="195"/>
      <c r="T59" s="195"/>
      <c r="U59" s="195"/>
      <c r="V59" s="195"/>
      <c r="W59" s="196"/>
      <c r="AP59" s="194"/>
      <c r="AQ59" s="195"/>
      <c r="AR59" s="195"/>
      <c r="AS59" s="195"/>
      <c r="AT59" s="195"/>
      <c r="AU59" s="196"/>
    </row>
    <row r="60" spans="1:47" x14ac:dyDescent="0.25">
      <c r="B60" s="206"/>
      <c r="C60" s="207"/>
      <c r="D60" s="207"/>
      <c r="E60" s="207"/>
      <c r="F60" s="207"/>
      <c r="G60" s="208"/>
      <c r="J60" s="194"/>
      <c r="K60" s="195"/>
      <c r="L60" s="195"/>
      <c r="M60" s="195"/>
      <c r="N60" s="195"/>
      <c r="O60" s="196"/>
      <c r="P60" s="39"/>
      <c r="R60" s="194"/>
      <c r="S60" s="195"/>
      <c r="T60" s="195"/>
      <c r="U60" s="195"/>
      <c r="V60" s="195"/>
      <c r="W60" s="196"/>
      <c r="AP60" s="194"/>
      <c r="AQ60" s="195"/>
      <c r="AR60" s="195"/>
      <c r="AS60" s="195"/>
      <c r="AT60" s="195"/>
      <c r="AU60" s="196"/>
    </row>
    <row r="61" spans="1:47" x14ac:dyDescent="0.25">
      <c r="B61" s="206"/>
      <c r="C61" s="207"/>
      <c r="D61" s="207"/>
      <c r="E61" s="207"/>
      <c r="F61" s="207"/>
      <c r="G61" s="208"/>
      <c r="J61" s="194"/>
      <c r="K61" s="195"/>
      <c r="L61" s="195"/>
      <c r="M61" s="195"/>
      <c r="N61" s="195"/>
      <c r="O61" s="196"/>
      <c r="P61" s="39"/>
      <c r="R61" s="194"/>
      <c r="S61" s="195"/>
      <c r="T61" s="195"/>
      <c r="U61" s="195"/>
      <c r="V61" s="195"/>
      <c r="W61" s="196"/>
      <c r="AP61" s="194"/>
      <c r="AQ61" s="195"/>
      <c r="AR61" s="195"/>
      <c r="AS61" s="195"/>
      <c r="AT61" s="195"/>
      <c r="AU61" s="196"/>
    </row>
    <row r="62" spans="1:47" x14ac:dyDescent="0.25">
      <c r="B62" s="206"/>
      <c r="C62" s="207"/>
      <c r="D62" s="207"/>
      <c r="E62" s="207"/>
      <c r="F62" s="207"/>
      <c r="G62" s="208"/>
      <c r="J62" s="194"/>
      <c r="K62" s="195"/>
      <c r="L62" s="195"/>
      <c r="M62" s="195"/>
      <c r="N62" s="195"/>
      <c r="O62" s="196"/>
      <c r="P62" s="39"/>
      <c r="R62" s="194"/>
      <c r="S62" s="195"/>
      <c r="T62" s="195"/>
      <c r="U62" s="195"/>
      <c r="V62" s="195"/>
      <c r="W62" s="196"/>
      <c r="AP62" s="194"/>
      <c r="AQ62" s="195"/>
      <c r="AR62" s="195"/>
      <c r="AS62" s="195"/>
      <c r="AT62" s="195"/>
      <c r="AU62" s="196"/>
    </row>
    <row r="63" spans="1:47" x14ac:dyDescent="0.25">
      <c r="B63" s="206"/>
      <c r="C63" s="207"/>
      <c r="D63" s="207"/>
      <c r="E63" s="207"/>
      <c r="F63" s="207"/>
      <c r="G63" s="208"/>
      <c r="J63" s="194"/>
      <c r="K63" s="195"/>
      <c r="L63" s="195"/>
      <c r="M63" s="195"/>
      <c r="N63" s="195"/>
      <c r="O63" s="196"/>
      <c r="P63" s="39"/>
      <c r="R63" s="194"/>
      <c r="S63" s="195"/>
      <c r="T63" s="195"/>
      <c r="U63" s="195"/>
      <c r="V63" s="195"/>
      <c r="W63" s="196"/>
      <c r="AP63" s="194"/>
      <c r="AQ63" s="195"/>
      <c r="AR63" s="195"/>
      <c r="AS63" s="195"/>
      <c r="AT63" s="195"/>
      <c r="AU63" s="196"/>
    </row>
    <row r="64" spans="1:47" x14ac:dyDescent="0.25">
      <c r="B64" s="206"/>
      <c r="C64" s="207"/>
      <c r="D64" s="207"/>
      <c r="E64" s="207"/>
      <c r="F64" s="207"/>
      <c r="G64" s="208"/>
      <c r="J64" s="194"/>
      <c r="K64" s="195"/>
      <c r="L64" s="195"/>
      <c r="M64" s="195"/>
      <c r="N64" s="195"/>
      <c r="O64" s="196"/>
      <c r="P64" s="39"/>
      <c r="R64" s="194"/>
      <c r="S64" s="195"/>
      <c r="T64" s="195"/>
      <c r="U64" s="195"/>
      <c r="V64" s="195"/>
      <c r="W64" s="196"/>
      <c r="AP64" s="194"/>
      <c r="AQ64" s="195"/>
      <c r="AR64" s="195"/>
      <c r="AS64" s="195"/>
      <c r="AT64" s="195"/>
      <c r="AU64" s="196"/>
    </row>
    <row r="65" spans="1:47" x14ac:dyDescent="0.25">
      <c r="B65" s="206"/>
      <c r="C65" s="207"/>
      <c r="D65" s="207"/>
      <c r="E65" s="207"/>
      <c r="F65" s="207"/>
      <c r="G65" s="208"/>
      <c r="J65" s="194"/>
      <c r="K65" s="195"/>
      <c r="L65" s="195"/>
      <c r="M65" s="195"/>
      <c r="N65" s="195"/>
      <c r="O65" s="196"/>
      <c r="P65" s="39"/>
      <c r="R65" s="194"/>
      <c r="S65" s="195"/>
      <c r="T65" s="195"/>
      <c r="U65" s="195"/>
      <c r="V65" s="195"/>
      <c r="W65" s="196"/>
      <c r="AP65" s="194"/>
      <c r="AQ65" s="195"/>
      <c r="AR65" s="195"/>
      <c r="AS65" s="195"/>
      <c r="AT65" s="195"/>
      <c r="AU65" s="196"/>
    </row>
    <row r="66" spans="1:47" x14ac:dyDescent="0.25">
      <c r="B66" s="206"/>
      <c r="C66" s="207"/>
      <c r="D66" s="207"/>
      <c r="E66" s="207"/>
      <c r="F66" s="207"/>
      <c r="G66" s="208"/>
      <c r="J66" s="194"/>
      <c r="K66" s="195"/>
      <c r="L66" s="195"/>
      <c r="M66" s="195"/>
      <c r="N66" s="195"/>
      <c r="O66" s="196"/>
      <c r="P66" s="39"/>
      <c r="R66" s="194"/>
      <c r="S66" s="195"/>
      <c r="T66" s="195"/>
      <c r="U66" s="195"/>
      <c r="V66" s="195"/>
      <c r="W66" s="196"/>
      <c r="AP66" s="194"/>
      <c r="AQ66" s="195"/>
      <c r="AR66" s="195"/>
      <c r="AS66" s="195"/>
      <c r="AT66" s="195"/>
      <c r="AU66" s="196"/>
    </row>
    <row r="67" spans="1:47" x14ac:dyDescent="0.25">
      <c r="B67" s="206"/>
      <c r="C67" s="207"/>
      <c r="D67" s="207"/>
      <c r="E67" s="207"/>
      <c r="F67" s="207"/>
      <c r="G67" s="208"/>
      <c r="J67" s="194"/>
      <c r="K67" s="195"/>
      <c r="L67" s="195"/>
      <c r="M67" s="195"/>
      <c r="N67" s="195"/>
      <c r="O67" s="196"/>
      <c r="P67" s="39"/>
      <c r="R67" s="194"/>
      <c r="S67" s="195"/>
      <c r="T67" s="195"/>
      <c r="U67" s="195"/>
      <c r="V67" s="195"/>
      <c r="W67" s="196"/>
      <c r="AP67" s="194"/>
      <c r="AQ67" s="195"/>
      <c r="AR67" s="195"/>
      <c r="AS67" s="195"/>
      <c r="AT67" s="195"/>
      <c r="AU67" s="196"/>
    </row>
    <row r="68" spans="1:47" x14ac:dyDescent="0.25">
      <c r="B68" s="206"/>
      <c r="C68" s="207"/>
      <c r="D68" s="207"/>
      <c r="E68" s="207"/>
      <c r="F68" s="207"/>
      <c r="G68" s="208"/>
      <c r="J68" s="194"/>
      <c r="K68" s="195"/>
      <c r="L68" s="195"/>
      <c r="M68" s="195"/>
      <c r="N68" s="195"/>
      <c r="O68" s="196"/>
      <c r="P68" s="39"/>
      <c r="R68" s="194"/>
      <c r="S68" s="195"/>
      <c r="T68" s="195"/>
      <c r="U68" s="195"/>
      <c r="V68" s="195"/>
      <c r="W68" s="196"/>
      <c r="AP68" s="194"/>
      <c r="AQ68" s="195"/>
      <c r="AR68" s="195"/>
      <c r="AS68" s="195"/>
      <c r="AT68" s="195"/>
      <c r="AU68" s="196"/>
    </row>
    <row r="69" spans="1:47" x14ac:dyDescent="0.25">
      <c r="B69" s="206"/>
      <c r="C69" s="207"/>
      <c r="D69" s="207"/>
      <c r="E69" s="207"/>
      <c r="F69" s="207"/>
      <c r="G69" s="208"/>
      <c r="J69" s="194"/>
      <c r="K69" s="195"/>
      <c r="L69" s="195"/>
      <c r="M69" s="195"/>
      <c r="N69" s="195"/>
      <c r="O69" s="196"/>
      <c r="P69" s="39"/>
      <c r="R69" s="194"/>
      <c r="S69" s="195"/>
      <c r="T69" s="195"/>
      <c r="U69" s="195"/>
      <c r="V69" s="195"/>
      <c r="W69" s="196"/>
      <c r="AP69" s="194"/>
      <c r="AQ69" s="195"/>
      <c r="AR69" s="195"/>
      <c r="AS69" s="195"/>
      <c r="AT69" s="195"/>
      <c r="AU69" s="196"/>
    </row>
    <row r="70" spans="1:47" ht="15.75" thickBot="1" x14ac:dyDescent="0.3">
      <c r="B70" s="209"/>
      <c r="C70" s="210"/>
      <c r="D70" s="210"/>
      <c r="E70" s="210"/>
      <c r="F70" s="210"/>
      <c r="G70" s="211"/>
      <c r="J70" s="197"/>
      <c r="K70" s="198"/>
      <c r="L70" s="198"/>
      <c r="M70" s="198"/>
      <c r="N70" s="198"/>
      <c r="O70" s="199"/>
      <c r="P70" s="39"/>
      <c r="R70" s="197"/>
      <c r="S70" s="198"/>
      <c r="T70" s="198"/>
      <c r="U70" s="198"/>
      <c r="V70" s="198"/>
      <c r="W70" s="199"/>
      <c r="AP70" s="197"/>
      <c r="AQ70" s="198"/>
      <c r="AR70" s="198"/>
      <c r="AS70" s="198"/>
      <c r="AT70" s="198"/>
      <c r="AU70" s="199"/>
    </row>
    <row r="72" spans="1:47" ht="15.75" thickBot="1" x14ac:dyDescent="0.3">
      <c r="A72" s="32" t="s">
        <v>66</v>
      </c>
      <c r="I72" t="s">
        <v>235</v>
      </c>
      <c r="AO72" s="38" t="s">
        <v>73</v>
      </c>
    </row>
    <row r="73" spans="1:47" x14ac:dyDescent="0.25">
      <c r="A73" s="33">
        <v>251100</v>
      </c>
      <c r="B73" s="191" t="s">
        <v>163</v>
      </c>
      <c r="C73" s="192"/>
      <c r="D73" s="192"/>
      <c r="E73" s="192"/>
      <c r="F73" s="192"/>
      <c r="G73" s="193"/>
      <c r="I73">
        <v>31</v>
      </c>
      <c r="J73" s="191" t="s">
        <v>234</v>
      </c>
      <c r="K73" s="192"/>
      <c r="L73" s="192"/>
      <c r="M73" s="192"/>
      <c r="N73" s="192"/>
      <c r="O73" s="193"/>
      <c r="P73" s="39"/>
      <c r="Q73" s="39"/>
      <c r="R73" s="39"/>
      <c r="S73" s="39"/>
      <c r="T73" s="39"/>
      <c r="U73" s="39"/>
      <c r="V73" s="39"/>
      <c r="W73" s="39"/>
      <c r="AO73">
        <v>4</v>
      </c>
      <c r="AP73" s="191" t="s">
        <v>89</v>
      </c>
      <c r="AQ73" s="192"/>
      <c r="AR73" s="192"/>
      <c r="AS73" s="192"/>
      <c r="AT73" s="192"/>
      <c r="AU73" s="193"/>
    </row>
    <row r="74" spans="1:47" x14ac:dyDescent="0.25">
      <c r="B74" s="194"/>
      <c r="C74" s="195"/>
      <c r="D74" s="195"/>
      <c r="E74" s="195"/>
      <c r="F74" s="195"/>
      <c r="G74" s="196"/>
      <c r="J74" s="194"/>
      <c r="K74" s="195"/>
      <c r="L74" s="195"/>
      <c r="M74" s="195"/>
      <c r="N74" s="195"/>
      <c r="O74" s="196"/>
      <c r="P74" s="39"/>
      <c r="Q74" s="39"/>
      <c r="R74" s="39"/>
      <c r="S74" s="39"/>
      <c r="T74" s="39"/>
      <c r="U74" s="39"/>
      <c r="V74" s="39"/>
      <c r="W74" s="39"/>
      <c r="AP74" s="194"/>
      <c r="AQ74" s="195"/>
      <c r="AR74" s="195"/>
      <c r="AS74" s="195"/>
      <c r="AT74" s="195"/>
      <c r="AU74" s="196"/>
    </row>
    <row r="75" spans="1:47" x14ac:dyDescent="0.25">
      <c r="B75" s="194"/>
      <c r="C75" s="195"/>
      <c r="D75" s="195"/>
      <c r="E75" s="195"/>
      <c r="F75" s="195"/>
      <c r="G75" s="196"/>
      <c r="J75" s="194"/>
      <c r="K75" s="195"/>
      <c r="L75" s="195"/>
      <c r="M75" s="195"/>
      <c r="N75" s="195"/>
      <c r="O75" s="196"/>
      <c r="P75" s="39"/>
      <c r="Q75" s="39"/>
      <c r="R75" s="39"/>
      <c r="S75" s="39"/>
      <c r="T75" s="39"/>
      <c r="U75" s="39"/>
      <c r="V75" s="39"/>
      <c r="W75" s="39"/>
      <c r="AP75" s="194"/>
      <c r="AQ75" s="195"/>
      <c r="AR75" s="195"/>
      <c r="AS75" s="195"/>
      <c r="AT75" s="195"/>
      <c r="AU75" s="196"/>
    </row>
    <row r="76" spans="1:47" x14ac:dyDescent="0.25">
      <c r="B76" s="194"/>
      <c r="C76" s="195"/>
      <c r="D76" s="195"/>
      <c r="E76" s="195"/>
      <c r="F76" s="195"/>
      <c r="G76" s="196"/>
      <c r="J76" s="194"/>
      <c r="K76" s="195"/>
      <c r="L76" s="195"/>
      <c r="M76" s="195"/>
      <c r="N76" s="195"/>
      <c r="O76" s="196"/>
      <c r="P76" s="39"/>
      <c r="Q76" s="39"/>
      <c r="R76" s="39"/>
      <c r="S76" s="39"/>
      <c r="T76" s="39"/>
      <c r="U76" s="39"/>
      <c r="V76" s="39"/>
      <c r="W76" s="39"/>
      <c r="AP76" s="194"/>
      <c r="AQ76" s="195"/>
      <c r="AR76" s="195"/>
      <c r="AS76" s="195"/>
      <c r="AT76" s="195"/>
      <c r="AU76" s="196"/>
    </row>
    <row r="77" spans="1:47" x14ac:dyDescent="0.25">
      <c r="B77" s="194"/>
      <c r="C77" s="195"/>
      <c r="D77" s="195"/>
      <c r="E77" s="195"/>
      <c r="F77" s="195"/>
      <c r="G77" s="196"/>
      <c r="J77" s="194"/>
      <c r="K77" s="195"/>
      <c r="L77" s="195"/>
      <c r="M77" s="195"/>
      <c r="N77" s="195"/>
      <c r="O77" s="196"/>
      <c r="P77" s="39"/>
      <c r="Q77" s="39"/>
      <c r="R77" s="39"/>
      <c r="S77" s="39"/>
      <c r="T77" s="39"/>
      <c r="U77" s="39"/>
      <c r="V77" s="39"/>
      <c r="W77" s="39"/>
      <c r="AP77" s="194"/>
      <c r="AQ77" s="195"/>
      <c r="AR77" s="195"/>
      <c r="AS77" s="195"/>
      <c r="AT77" s="195"/>
      <c r="AU77" s="196"/>
    </row>
    <row r="78" spans="1:47" x14ac:dyDescent="0.25">
      <c r="B78" s="194"/>
      <c r="C78" s="195"/>
      <c r="D78" s="195"/>
      <c r="E78" s="195"/>
      <c r="F78" s="195"/>
      <c r="G78" s="196"/>
      <c r="J78" s="194"/>
      <c r="K78" s="195"/>
      <c r="L78" s="195"/>
      <c r="M78" s="195"/>
      <c r="N78" s="195"/>
      <c r="O78" s="196"/>
      <c r="P78" s="39"/>
      <c r="Q78" s="39"/>
      <c r="R78" s="39"/>
      <c r="S78" s="39"/>
      <c r="T78" s="39"/>
      <c r="U78" s="39"/>
      <c r="V78" s="39"/>
      <c r="W78" s="39"/>
      <c r="AP78" s="194"/>
      <c r="AQ78" s="195"/>
      <c r="AR78" s="195"/>
      <c r="AS78" s="195"/>
      <c r="AT78" s="195"/>
      <c r="AU78" s="196"/>
    </row>
    <row r="79" spans="1:47" x14ac:dyDescent="0.25">
      <c r="B79" s="194"/>
      <c r="C79" s="195"/>
      <c r="D79" s="195"/>
      <c r="E79" s="195"/>
      <c r="F79" s="195"/>
      <c r="G79" s="196"/>
      <c r="J79" s="194"/>
      <c r="K79" s="195"/>
      <c r="L79" s="195"/>
      <c r="M79" s="195"/>
      <c r="N79" s="195"/>
      <c r="O79" s="196"/>
      <c r="P79" s="39"/>
      <c r="Q79" s="39"/>
      <c r="R79" s="39"/>
      <c r="S79" s="39"/>
      <c r="T79" s="39"/>
      <c r="U79" s="39"/>
      <c r="V79" s="39"/>
      <c r="W79" s="39"/>
      <c r="AP79" s="194"/>
      <c r="AQ79" s="195"/>
      <c r="AR79" s="195"/>
      <c r="AS79" s="195"/>
      <c r="AT79" s="195"/>
      <c r="AU79" s="196"/>
    </row>
    <row r="80" spans="1:47" x14ac:dyDescent="0.25">
      <c r="B80" s="194"/>
      <c r="C80" s="195"/>
      <c r="D80" s="195"/>
      <c r="E80" s="195"/>
      <c r="F80" s="195"/>
      <c r="G80" s="196"/>
      <c r="J80" s="194"/>
      <c r="K80" s="195"/>
      <c r="L80" s="195"/>
      <c r="M80" s="195"/>
      <c r="N80" s="195"/>
      <c r="O80" s="196"/>
      <c r="P80" s="39"/>
      <c r="Q80" s="39"/>
      <c r="R80" s="39"/>
      <c r="S80" s="39"/>
      <c r="T80" s="39"/>
      <c r="U80" s="39"/>
      <c r="V80" s="39"/>
      <c r="W80" s="39"/>
      <c r="AP80" s="194"/>
      <c r="AQ80" s="195"/>
      <c r="AR80" s="195"/>
      <c r="AS80" s="195"/>
      <c r="AT80" s="195"/>
      <c r="AU80" s="196"/>
    </row>
    <row r="81" spans="1:47" x14ac:dyDescent="0.25">
      <c r="B81" s="194"/>
      <c r="C81" s="195"/>
      <c r="D81" s="195"/>
      <c r="E81" s="195"/>
      <c r="F81" s="195"/>
      <c r="G81" s="196"/>
      <c r="J81" s="194"/>
      <c r="K81" s="195"/>
      <c r="L81" s="195"/>
      <c r="M81" s="195"/>
      <c r="N81" s="195"/>
      <c r="O81" s="196"/>
      <c r="P81" s="39"/>
      <c r="Q81" s="39"/>
      <c r="R81" s="39"/>
      <c r="S81" s="39"/>
      <c r="T81" s="39"/>
      <c r="U81" s="39"/>
      <c r="V81" s="39"/>
      <c r="W81" s="39"/>
      <c r="AP81" s="194"/>
      <c r="AQ81" s="195"/>
      <c r="AR81" s="195"/>
      <c r="AS81" s="195"/>
      <c r="AT81" s="195"/>
      <c r="AU81" s="196"/>
    </row>
    <row r="82" spans="1:47" x14ac:dyDescent="0.25">
      <c r="B82" s="194"/>
      <c r="C82" s="195"/>
      <c r="D82" s="195"/>
      <c r="E82" s="195"/>
      <c r="F82" s="195"/>
      <c r="G82" s="196"/>
      <c r="J82" s="194"/>
      <c r="K82" s="195"/>
      <c r="L82" s="195"/>
      <c r="M82" s="195"/>
      <c r="N82" s="195"/>
      <c r="O82" s="196"/>
      <c r="P82" s="39"/>
      <c r="Q82" s="39"/>
      <c r="R82" s="39"/>
      <c r="S82" s="39"/>
      <c r="T82" s="39"/>
      <c r="U82" s="39"/>
      <c r="V82" s="39"/>
      <c r="W82" s="39"/>
      <c r="AP82" s="194"/>
      <c r="AQ82" s="195"/>
      <c r="AR82" s="195"/>
      <c r="AS82" s="195"/>
      <c r="AT82" s="195"/>
      <c r="AU82" s="196"/>
    </row>
    <row r="83" spans="1:47" x14ac:dyDescent="0.25">
      <c r="B83" s="194"/>
      <c r="C83" s="195"/>
      <c r="D83" s="195"/>
      <c r="E83" s="195"/>
      <c r="F83" s="195"/>
      <c r="G83" s="196"/>
      <c r="J83" s="194"/>
      <c r="K83" s="195"/>
      <c r="L83" s="195"/>
      <c r="M83" s="195"/>
      <c r="N83" s="195"/>
      <c r="O83" s="196"/>
      <c r="P83" s="39"/>
      <c r="Q83" s="39"/>
      <c r="R83" s="39"/>
      <c r="S83" s="39"/>
      <c r="T83" s="39"/>
      <c r="U83" s="39"/>
      <c r="V83" s="39"/>
      <c r="W83" s="39"/>
      <c r="AP83" s="194"/>
      <c r="AQ83" s="195"/>
      <c r="AR83" s="195"/>
      <c r="AS83" s="195"/>
      <c r="AT83" s="195"/>
      <c r="AU83" s="196"/>
    </row>
    <row r="84" spans="1:47" x14ac:dyDescent="0.25">
      <c r="B84" s="194"/>
      <c r="C84" s="195"/>
      <c r="D84" s="195"/>
      <c r="E84" s="195"/>
      <c r="F84" s="195"/>
      <c r="G84" s="196"/>
      <c r="J84" s="194"/>
      <c r="K84" s="195"/>
      <c r="L84" s="195"/>
      <c r="M84" s="195"/>
      <c r="N84" s="195"/>
      <c r="O84" s="196"/>
      <c r="P84" s="39"/>
      <c r="Q84" s="39"/>
      <c r="R84" s="39"/>
      <c r="S84" s="39"/>
      <c r="T84" s="39"/>
      <c r="U84" s="39"/>
      <c r="V84" s="39"/>
      <c r="W84" s="39"/>
      <c r="AP84" s="194"/>
      <c r="AQ84" s="195"/>
      <c r="AR84" s="195"/>
      <c r="AS84" s="195"/>
      <c r="AT84" s="195"/>
      <c r="AU84" s="196"/>
    </row>
    <row r="85" spans="1:47" x14ac:dyDescent="0.25">
      <c r="B85" s="194"/>
      <c r="C85" s="195"/>
      <c r="D85" s="195"/>
      <c r="E85" s="195"/>
      <c r="F85" s="195"/>
      <c r="G85" s="196"/>
      <c r="J85" s="194"/>
      <c r="K85" s="195"/>
      <c r="L85" s="195"/>
      <c r="M85" s="195"/>
      <c r="N85" s="195"/>
      <c r="O85" s="196"/>
      <c r="P85" s="39"/>
      <c r="Q85" s="39"/>
      <c r="R85" s="39"/>
      <c r="S85" s="39"/>
      <c r="T85" s="39"/>
      <c r="U85" s="39"/>
      <c r="V85" s="39"/>
      <c r="W85" s="39"/>
      <c r="AP85" s="194"/>
      <c r="AQ85" s="195"/>
      <c r="AR85" s="195"/>
      <c r="AS85" s="195"/>
      <c r="AT85" s="195"/>
      <c r="AU85" s="196"/>
    </row>
    <row r="86" spans="1:47" x14ac:dyDescent="0.25">
      <c r="B86" s="194"/>
      <c r="C86" s="195"/>
      <c r="D86" s="195"/>
      <c r="E86" s="195"/>
      <c r="F86" s="195"/>
      <c r="G86" s="196"/>
      <c r="J86" s="194"/>
      <c r="K86" s="195"/>
      <c r="L86" s="195"/>
      <c r="M86" s="195"/>
      <c r="N86" s="195"/>
      <c r="O86" s="196"/>
      <c r="P86" s="39"/>
      <c r="Q86" s="39"/>
      <c r="R86" s="39"/>
      <c r="S86" s="39"/>
      <c r="T86" s="39"/>
      <c r="U86" s="39"/>
      <c r="V86" s="39"/>
      <c r="W86" s="39"/>
      <c r="AP86" s="194"/>
      <c r="AQ86" s="195"/>
      <c r="AR86" s="195"/>
      <c r="AS86" s="195"/>
      <c r="AT86" s="195"/>
      <c r="AU86" s="196"/>
    </row>
    <row r="87" spans="1:47" x14ac:dyDescent="0.25">
      <c r="B87" s="194"/>
      <c r="C87" s="195"/>
      <c r="D87" s="195"/>
      <c r="E87" s="195"/>
      <c r="F87" s="195"/>
      <c r="G87" s="196"/>
      <c r="J87" s="194"/>
      <c r="K87" s="195"/>
      <c r="L87" s="195"/>
      <c r="M87" s="195"/>
      <c r="N87" s="195"/>
      <c r="O87" s="196"/>
      <c r="P87" s="39"/>
      <c r="Q87" s="39"/>
      <c r="R87" s="39"/>
      <c r="S87" s="39"/>
      <c r="T87" s="39"/>
      <c r="U87" s="39"/>
      <c r="V87" s="39"/>
      <c r="W87" s="39"/>
      <c r="AP87" s="194"/>
      <c r="AQ87" s="195"/>
      <c r="AR87" s="195"/>
      <c r="AS87" s="195"/>
      <c r="AT87" s="195"/>
      <c r="AU87" s="196"/>
    </row>
    <row r="88" spans="1:47" x14ac:dyDescent="0.25">
      <c r="B88" s="194"/>
      <c r="C88" s="195"/>
      <c r="D88" s="195"/>
      <c r="E88" s="195"/>
      <c r="F88" s="195"/>
      <c r="G88" s="196"/>
      <c r="J88" s="194"/>
      <c r="K88" s="195"/>
      <c r="L88" s="195"/>
      <c r="M88" s="195"/>
      <c r="N88" s="195"/>
      <c r="O88" s="196"/>
      <c r="P88" s="39"/>
      <c r="Q88" s="39"/>
      <c r="R88" s="39"/>
      <c r="S88" s="39"/>
      <c r="T88" s="39"/>
      <c r="U88" s="39"/>
      <c r="V88" s="39"/>
      <c r="W88" s="39"/>
      <c r="AP88" s="194"/>
      <c r="AQ88" s="195"/>
      <c r="AR88" s="195"/>
      <c r="AS88" s="195"/>
      <c r="AT88" s="195"/>
      <c r="AU88" s="196"/>
    </row>
    <row r="89" spans="1:47" x14ac:dyDescent="0.25">
      <c r="B89" s="194"/>
      <c r="C89" s="195"/>
      <c r="D89" s="195"/>
      <c r="E89" s="195"/>
      <c r="F89" s="195"/>
      <c r="G89" s="196"/>
      <c r="J89" s="194"/>
      <c r="K89" s="195"/>
      <c r="L89" s="195"/>
      <c r="M89" s="195"/>
      <c r="N89" s="195"/>
      <c r="O89" s="196"/>
      <c r="P89" s="39"/>
      <c r="Q89" s="39"/>
      <c r="R89" s="39"/>
      <c r="S89" s="39"/>
      <c r="T89" s="39"/>
      <c r="U89" s="39"/>
      <c r="V89" s="39"/>
      <c r="W89" s="39"/>
      <c r="AP89" s="194"/>
      <c r="AQ89" s="195"/>
      <c r="AR89" s="195"/>
      <c r="AS89" s="195"/>
      <c r="AT89" s="195"/>
      <c r="AU89" s="196"/>
    </row>
    <row r="90" spans="1:47" x14ac:dyDescent="0.25">
      <c r="B90" s="194"/>
      <c r="C90" s="195"/>
      <c r="D90" s="195"/>
      <c r="E90" s="195"/>
      <c r="F90" s="195"/>
      <c r="G90" s="196"/>
      <c r="J90" s="194"/>
      <c r="K90" s="195"/>
      <c r="L90" s="195"/>
      <c r="M90" s="195"/>
      <c r="N90" s="195"/>
      <c r="O90" s="196"/>
      <c r="P90" s="39"/>
      <c r="Q90" s="39"/>
      <c r="R90" s="39"/>
      <c r="S90" s="39"/>
      <c r="T90" s="39"/>
      <c r="U90" s="39"/>
      <c r="V90" s="39"/>
      <c r="W90" s="39"/>
      <c r="AP90" s="194"/>
      <c r="AQ90" s="195"/>
      <c r="AR90" s="195"/>
      <c r="AS90" s="195"/>
      <c r="AT90" s="195"/>
      <c r="AU90" s="196"/>
    </row>
    <row r="91" spans="1:47" x14ac:dyDescent="0.25">
      <c r="B91" s="194"/>
      <c r="C91" s="195"/>
      <c r="D91" s="195"/>
      <c r="E91" s="195"/>
      <c r="F91" s="195"/>
      <c r="G91" s="196"/>
      <c r="J91" s="194"/>
      <c r="K91" s="195"/>
      <c r="L91" s="195"/>
      <c r="M91" s="195"/>
      <c r="N91" s="195"/>
      <c r="O91" s="196"/>
      <c r="P91" s="39"/>
      <c r="Q91" s="39"/>
      <c r="R91" s="39"/>
      <c r="S91" s="39"/>
      <c r="T91" s="39"/>
      <c r="U91" s="39"/>
      <c r="V91" s="39"/>
      <c r="W91" s="39"/>
      <c r="AP91" s="194"/>
      <c r="AQ91" s="195"/>
      <c r="AR91" s="195"/>
      <c r="AS91" s="195"/>
      <c r="AT91" s="195"/>
      <c r="AU91" s="196"/>
    </row>
    <row r="92" spans="1:47" x14ac:dyDescent="0.25">
      <c r="B92" s="194"/>
      <c r="C92" s="195"/>
      <c r="D92" s="195"/>
      <c r="E92" s="195"/>
      <c r="F92" s="195"/>
      <c r="G92" s="196"/>
      <c r="J92" s="194"/>
      <c r="K92" s="195"/>
      <c r="L92" s="195"/>
      <c r="M92" s="195"/>
      <c r="N92" s="195"/>
      <c r="O92" s="196"/>
      <c r="P92" s="39"/>
      <c r="Q92" s="39"/>
      <c r="R92" s="39"/>
      <c r="S92" s="39"/>
      <c r="T92" s="39"/>
      <c r="U92" s="39"/>
      <c r="V92" s="39"/>
      <c r="W92" s="39"/>
      <c r="AP92" s="194"/>
      <c r="AQ92" s="195"/>
      <c r="AR92" s="195"/>
      <c r="AS92" s="195"/>
      <c r="AT92" s="195"/>
      <c r="AU92" s="196"/>
    </row>
    <row r="93" spans="1:47" ht="15.75" thickBot="1" x14ac:dyDescent="0.3">
      <c r="B93" s="197"/>
      <c r="C93" s="198"/>
      <c r="D93" s="198"/>
      <c r="E93" s="198"/>
      <c r="F93" s="198"/>
      <c r="G93" s="199"/>
      <c r="J93" s="197"/>
      <c r="K93" s="198"/>
      <c r="L93" s="198"/>
      <c r="M93" s="198"/>
      <c r="N93" s="198"/>
      <c r="O93" s="199"/>
      <c r="P93" s="39"/>
      <c r="Q93" s="39"/>
      <c r="R93" s="39"/>
      <c r="S93" s="39"/>
      <c r="T93" s="39"/>
      <c r="U93" s="39"/>
      <c r="V93" s="39"/>
      <c r="W93" s="39"/>
      <c r="AP93" s="197"/>
      <c r="AQ93" s="198"/>
      <c r="AR93" s="198"/>
      <c r="AS93" s="198"/>
      <c r="AT93" s="198"/>
      <c r="AU93" s="199"/>
    </row>
    <row r="95" spans="1:47" ht="15.75" thickBot="1" x14ac:dyDescent="0.3">
      <c r="A95" s="12" t="s">
        <v>63</v>
      </c>
      <c r="I95" t="s">
        <v>80</v>
      </c>
      <c r="Q95" t="s">
        <v>79</v>
      </c>
    </row>
    <row r="96" spans="1:47" x14ac:dyDescent="0.25">
      <c r="A96" s="33">
        <v>250001</v>
      </c>
      <c r="B96" s="191" t="s">
        <v>164</v>
      </c>
      <c r="C96" s="192"/>
      <c r="D96" s="192"/>
      <c r="E96" s="192"/>
      <c r="F96" s="192"/>
      <c r="G96" s="193"/>
      <c r="I96">
        <v>41</v>
      </c>
      <c r="J96" s="191" t="s">
        <v>109</v>
      </c>
      <c r="K96" s="192"/>
      <c r="L96" s="192"/>
      <c r="M96" s="192"/>
      <c r="N96" s="192"/>
      <c r="O96" s="193"/>
      <c r="P96" s="39"/>
      <c r="Q96" s="39">
        <v>41</v>
      </c>
      <c r="R96" s="191" t="s">
        <v>110</v>
      </c>
      <c r="S96" s="192"/>
      <c r="T96" s="192"/>
      <c r="U96" s="192"/>
      <c r="V96" s="192"/>
      <c r="W96" s="193"/>
    </row>
    <row r="97" spans="2:23" x14ac:dyDescent="0.25">
      <c r="B97" s="194"/>
      <c r="C97" s="195"/>
      <c r="D97" s="195"/>
      <c r="E97" s="195"/>
      <c r="F97" s="195"/>
      <c r="G97" s="196"/>
      <c r="J97" s="194"/>
      <c r="K97" s="195"/>
      <c r="L97" s="195"/>
      <c r="M97" s="195"/>
      <c r="N97" s="195"/>
      <c r="O97" s="196"/>
      <c r="P97" s="39"/>
      <c r="Q97" s="39"/>
      <c r="R97" s="194"/>
      <c r="S97" s="195"/>
      <c r="T97" s="195"/>
      <c r="U97" s="195"/>
      <c r="V97" s="195"/>
      <c r="W97" s="196"/>
    </row>
    <row r="98" spans="2:23" x14ac:dyDescent="0.25">
      <c r="B98" s="194"/>
      <c r="C98" s="195"/>
      <c r="D98" s="195"/>
      <c r="E98" s="195"/>
      <c r="F98" s="195"/>
      <c r="G98" s="196"/>
      <c r="J98" s="194"/>
      <c r="K98" s="195"/>
      <c r="L98" s="195"/>
      <c r="M98" s="195"/>
      <c r="N98" s="195"/>
      <c r="O98" s="196"/>
      <c r="P98" s="39"/>
      <c r="Q98" s="39"/>
      <c r="R98" s="194"/>
      <c r="S98" s="195"/>
      <c r="T98" s="195"/>
      <c r="U98" s="195"/>
      <c r="V98" s="195"/>
      <c r="W98" s="196"/>
    </row>
    <row r="99" spans="2:23" x14ac:dyDescent="0.25">
      <c r="B99" s="194"/>
      <c r="C99" s="195"/>
      <c r="D99" s="195"/>
      <c r="E99" s="195"/>
      <c r="F99" s="195"/>
      <c r="G99" s="196"/>
      <c r="J99" s="194"/>
      <c r="K99" s="195"/>
      <c r="L99" s="195"/>
      <c r="M99" s="195"/>
      <c r="N99" s="195"/>
      <c r="O99" s="196"/>
      <c r="P99" s="39"/>
      <c r="Q99" s="39"/>
      <c r="R99" s="194"/>
      <c r="S99" s="195"/>
      <c r="T99" s="195"/>
      <c r="U99" s="195"/>
      <c r="V99" s="195"/>
      <c r="W99" s="196"/>
    </row>
    <row r="100" spans="2:23" x14ac:dyDescent="0.25">
      <c r="B100" s="194"/>
      <c r="C100" s="195"/>
      <c r="D100" s="195"/>
      <c r="E100" s="195"/>
      <c r="F100" s="195"/>
      <c r="G100" s="196"/>
      <c r="J100" s="194"/>
      <c r="K100" s="195"/>
      <c r="L100" s="195"/>
      <c r="M100" s="195"/>
      <c r="N100" s="195"/>
      <c r="O100" s="196"/>
      <c r="P100" s="39"/>
      <c r="Q100" s="39"/>
      <c r="R100" s="194"/>
      <c r="S100" s="195"/>
      <c r="T100" s="195"/>
      <c r="U100" s="195"/>
      <c r="V100" s="195"/>
      <c r="W100" s="196"/>
    </row>
    <row r="101" spans="2:23" x14ac:dyDescent="0.25">
      <c r="B101" s="194"/>
      <c r="C101" s="195"/>
      <c r="D101" s="195"/>
      <c r="E101" s="195"/>
      <c r="F101" s="195"/>
      <c r="G101" s="196"/>
      <c r="J101" s="194"/>
      <c r="K101" s="195"/>
      <c r="L101" s="195"/>
      <c r="M101" s="195"/>
      <c r="N101" s="195"/>
      <c r="O101" s="196"/>
      <c r="P101" s="39"/>
      <c r="Q101" s="39"/>
      <c r="R101" s="194"/>
      <c r="S101" s="195"/>
      <c r="T101" s="195"/>
      <c r="U101" s="195"/>
      <c r="V101" s="195"/>
      <c r="W101" s="196"/>
    </row>
    <row r="102" spans="2:23" x14ac:dyDescent="0.25">
      <c r="B102" s="194"/>
      <c r="C102" s="195"/>
      <c r="D102" s="195"/>
      <c r="E102" s="195"/>
      <c r="F102" s="195"/>
      <c r="G102" s="196"/>
      <c r="J102" s="194"/>
      <c r="K102" s="195"/>
      <c r="L102" s="195"/>
      <c r="M102" s="195"/>
      <c r="N102" s="195"/>
      <c r="O102" s="196"/>
      <c r="P102" s="39"/>
      <c r="Q102" s="39"/>
      <c r="R102" s="194"/>
      <c r="S102" s="195"/>
      <c r="T102" s="195"/>
      <c r="U102" s="195"/>
      <c r="V102" s="195"/>
      <c r="W102" s="196"/>
    </row>
    <row r="103" spans="2:23" x14ac:dyDescent="0.25">
      <c r="B103" s="194"/>
      <c r="C103" s="195"/>
      <c r="D103" s="195"/>
      <c r="E103" s="195"/>
      <c r="F103" s="195"/>
      <c r="G103" s="196"/>
      <c r="J103" s="194"/>
      <c r="K103" s="195"/>
      <c r="L103" s="195"/>
      <c r="M103" s="195"/>
      <c r="N103" s="195"/>
      <c r="O103" s="196"/>
      <c r="P103" s="39"/>
      <c r="Q103" s="39"/>
      <c r="R103" s="194"/>
      <c r="S103" s="195"/>
      <c r="T103" s="195"/>
      <c r="U103" s="195"/>
      <c r="V103" s="195"/>
      <c r="W103" s="196"/>
    </row>
    <row r="104" spans="2:23" x14ac:dyDescent="0.25">
      <c r="B104" s="194"/>
      <c r="C104" s="195"/>
      <c r="D104" s="195"/>
      <c r="E104" s="195"/>
      <c r="F104" s="195"/>
      <c r="G104" s="196"/>
      <c r="J104" s="194"/>
      <c r="K104" s="195"/>
      <c r="L104" s="195"/>
      <c r="M104" s="195"/>
      <c r="N104" s="195"/>
      <c r="O104" s="196"/>
      <c r="P104" s="39"/>
      <c r="Q104" s="39"/>
      <c r="R104" s="194"/>
      <c r="S104" s="195"/>
      <c r="T104" s="195"/>
      <c r="U104" s="195"/>
      <c r="V104" s="195"/>
      <c r="W104" s="196"/>
    </row>
    <row r="105" spans="2:23" x14ac:dyDescent="0.25">
      <c r="B105" s="194"/>
      <c r="C105" s="195"/>
      <c r="D105" s="195"/>
      <c r="E105" s="195"/>
      <c r="F105" s="195"/>
      <c r="G105" s="196"/>
      <c r="J105" s="194"/>
      <c r="K105" s="195"/>
      <c r="L105" s="195"/>
      <c r="M105" s="195"/>
      <c r="N105" s="195"/>
      <c r="O105" s="196"/>
      <c r="P105" s="39"/>
      <c r="Q105" s="39"/>
      <c r="R105" s="194"/>
      <c r="S105" s="195"/>
      <c r="T105" s="195"/>
      <c r="U105" s="195"/>
      <c r="V105" s="195"/>
      <c r="W105" s="196"/>
    </row>
    <row r="106" spans="2:23" x14ac:dyDescent="0.25">
      <c r="B106" s="194"/>
      <c r="C106" s="195"/>
      <c r="D106" s="195"/>
      <c r="E106" s="195"/>
      <c r="F106" s="195"/>
      <c r="G106" s="196"/>
      <c r="J106" s="194"/>
      <c r="K106" s="195"/>
      <c r="L106" s="195"/>
      <c r="M106" s="195"/>
      <c r="N106" s="195"/>
      <c r="O106" s="196"/>
      <c r="P106" s="39"/>
      <c r="Q106" s="39"/>
      <c r="R106" s="194"/>
      <c r="S106" s="195"/>
      <c r="T106" s="195"/>
      <c r="U106" s="195"/>
      <c r="V106" s="195"/>
      <c r="W106" s="196"/>
    </row>
    <row r="107" spans="2:23" x14ac:dyDescent="0.25">
      <c r="B107" s="194"/>
      <c r="C107" s="195"/>
      <c r="D107" s="195"/>
      <c r="E107" s="195"/>
      <c r="F107" s="195"/>
      <c r="G107" s="196"/>
      <c r="J107" s="194"/>
      <c r="K107" s="195"/>
      <c r="L107" s="195"/>
      <c r="M107" s="195"/>
      <c r="N107" s="195"/>
      <c r="O107" s="196"/>
      <c r="P107" s="39"/>
      <c r="Q107" s="39"/>
      <c r="R107" s="194"/>
      <c r="S107" s="195"/>
      <c r="T107" s="195"/>
      <c r="U107" s="195"/>
      <c r="V107" s="195"/>
      <c r="W107" s="196"/>
    </row>
    <row r="108" spans="2:23" x14ac:dyDescent="0.25">
      <c r="B108" s="194"/>
      <c r="C108" s="195"/>
      <c r="D108" s="195"/>
      <c r="E108" s="195"/>
      <c r="F108" s="195"/>
      <c r="G108" s="196"/>
      <c r="J108" s="194"/>
      <c r="K108" s="195"/>
      <c r="L108" s="195"/>
      <c r="M108" s="195"/>
      <c r="N108" s="195"/>
      <c r="O108" s="196"/>
      <c r="P108" s="39"/>
      <c r="Q108" s="39"/>
      <c r="R108" s="194"/>
      <c r="S108" s="195"/>
      <c r="T108" s="195"/>
      <c r="U108" s="195"/>
      <c r="V108" s="195"/>
      <c r="W108" s="196"/>
    </row>
    <row r="109" spans="2:23" x14ac:dyDescent="0.25">
      <c r="B109" s="194"/>
      <c r="C109" s="195"/>
      <c r="D109" s="195"/>
      <c r="E109" s="195"/>
      <c r="F109" s="195"/>
      <c r="G109" s="196"/>
      <c r="J109" s="194"/>
      <c r="K109" s="195"/>
      <c r="L109" s="195"/>
      <c r="M109" s="195"/>
      <c r="N109" s="195"/>
      <c r="O109" s="196"/>
      <c r="P109" s="39"/>
      <c r="Q109" s="39"/>
      <c r="R109" s="194"/>
      <c r="S109" s="195"/>
      <c r="T109" s="195"/>
      <c r="U109" s="195"/>
      <c r="V109" s="195"/>
      <c r="W109" s="196"/>
    </row>
    <row r="110" spans="2:23" x14ac:dyDescent="0.25">
      <c r="B110" s="194"/>
      <c r="C110" s="195"/>
      <c r="D110" s="195"/>
      <c r="E110" s="195"/>
      <c r="F110" s="195"/>
      <c r="G110" s="196"/>
      <c r="J110" s="194"/>
      <c r="K110" s="195"/>
      <c r="L110" s="195"/>
      <c r="M110" s="195"/>
      <c r="N110" s="195"/>
      <c r="O110" s="196"/>
      <c r="P110" s="39"/>
      <c r="Q110" s="39"/>
      <c r="R110" s="194"/>
      <c r="S110" s="195"/>
      <c r="T110" s="195"/>
      <c r="U110" s="195"/>
      <c r="V110" s="195"/>
      <c r="W110" s="196"/>
    </row>
    <row r="111" spans="2:23" x14ac:dyDescent="0.25">
      <c r="B111" s="194"/>
      <c r="C111" s="195"/>
      <c r="D111" s="195"/>
      <c r="E111" s="195"/>
      <c r="F111" s="195"/>
      <c r="G111" s="196"/>
      <c r="J111" s="194"/>
      <c r="K111" s="195"/>
      <c r="L111" s="195"/>
      <c r="M111" s="195"/>
      <c r="N111" s="195"/>
      <c r="O111" s="196"/>
      <c r="P111" s="39"/>
      <c r="Q111" s="39"/>
      <c r="R111" s="194"/>
      <c r="S111" s="195"/>
      <c r="T111" s="195"/>
      <c r="U111" s="195"/>
      <c r="V111" s="195"/>
      <c r="W111" s="196"/>
    </row>
    <row r="112" spans="2:23" x14ac:dyDescent="0.25">
      <c r="B112" s="194"/>
      <c r="C112" s="195"/>
      <c r="D112" s="195"/>
      <c r="E112" s="195"/>
      <c r="F112" s="195"/>
      <c r="G112" s="196"/>
      <c r="J112" s="194"/>
      <c r="K112" s="195"/>
      <c r="L112" s="195"/>
      <c r="M112" s="195"/>
      <c r="N112" s="195"/>
      <c r="O112" s="196"/>
      <c r="P112" s="39"/>
      <c r="Q112" s="39"/>
      <c r="R112" s="194"/>
      <c r="S112" s="195"/>
      <c r="T112" s="195"/>
      <c r="U112" s="195"/>
      <c r="V112" s="195"/>
      <c r="W112" s="196"/>
    </row>
    <row r="113" spans="2:23" x14ac:dyDescent="0.25">
      <c r="B113" s="194"/>
      <c r="C113" s="195"/>
      <c r="D113" s="195"/>
      <c r="E113" s="195"/>
      <c r="F113" s="195"/>
      <c r="G113" s="196"/>
      <c r="J113" s="194"/>
      <c r="K113" s="195"/>
      <c r="L113" s="195"/>
      <c r="M113" s="195"/>
      <c r="N113" s="195"/>
      <c r="O113" s="196"/>
      <c r="P113" s="39"/>
      <c r="Q113" s="39"/>
      <c r="R113" s="194"/>
      <c r="S113" s="195"/>
      <c r="T113" s="195"/>
      <c r="U113" s="195"/>
      <c r="V113" s="195"/>
      <c r="W113" s="196"/>
    </row>
    <row r="114" spans="2:23" x14ac:dyDescent="0.25">
      <c r="B114" s="194"/>
      <c r="C114" s="195"/>
      <c r="D114" s="195"/>
      <c r="E114" s="195"/>
      <c r="F114" s="195"/>
      <c r="G114" s="196"/>
      <c r="J114" s="194"/>
      <c r="K114" s="195"/>
      <c r="L114" s="195"/>
      <c r="M114" s="195"/>
      <c r="N114" s="195"/>
      <c r="O114" s="196"/>
      <c r="P114" s="39"/>
      <c r="Q114" s="39"/>
      <c r="R114" s="194"/>
      <c r="S114" s="195"/>
      <c r="T114" s="195"/>
      <c r="U114" s="195"/>
      <c r="V114" s="195"/>
      <c r="W114" s="196"/>
    </row>
    <row r="115" spans="2:23" x14ac:dyDescent="0.25">
      <c r="B115" s="194"/>
      <c r="C115" s="195"/>
      <c r="D115" s="195"/>
      <c r="E115" s="195"/>
      <c r="F115" s="195"/>
      <c r="G115" s="196"/>
      <c r="J115" s="194"/>
      <c r="K115" s="195"/>
      <c r="L115" s="195"/>
      <c r="M115" s="195"/>
      <c r="N115" s="195"/>
      <c r="O115" s="196"/>
      <c r="P115" s="39"/>
      <c r="Q115" s="39"/>
      <c r="R115" s="194"/>
      <c r="S115" s="195"/>
      <c r="T115" s="195"/>
      <c r="U115" s="195"/>
      <c r="V115" s="195"/>
      <c r="W115" s="196"/>
    </row>
    <row r="116" spans="2:23" ht="15.75" thickBot="1" x14ac:dyDescent="0.3">
      <c r="B116" s="197"/>
      <c r="C116" s="198"/>
      <c r="D116" s="198"/>
      <c r="E116" s="198"/>
      <c r="F116" s="198"/>
      <c r="G116" s="199"/>
      <c r="J116" s="197"/>
      <c r="K116" s="198"/>
      <c r="L116" s="198"/>
      <c r="M116" s="198"/>
      <c r="N116" s="198"/>
      <c r="O116" s="199"/>
      <c r="P116" s="39"/>
      <c r="Q116" s="39"/>
      <c r="R116" s="197"/>
      <c r="S116" s="198"/>
      <c r="T116" s="198"/>
      <c r="U116" s="198"/>
      <c r="V116" s="198"/>
      <c r="W116" s="199"/>
    </row>
    <row r="118" spans="2:23" ht="15.75" thickBot="1" x14ac:dyDescent="0.3">
      <c r="I118" t="s">
        <v>91</v>
      </c>
      <c r="Q118" s="39" t="s">
        <v>92</v>
      </c>
    </row>
    <row r="119" spans="2:23" x14ac:dyDescent="0.25">
      <c r="I119">
        <v>42</v>
      </c>
      <c r="J119" s="191" t="s">
        <v>111</v>
      </c>
      <c r="K119" s="192"/>
      <c r="L119" s="192"/>
      <c r="M119" s="192"/>
      <c r="N119" s="192"/>
      <c r="O119" s="193"/>
      <c r="P119" s="39"/>
      <c r="Q119" s="39">
        <v>42</v>
      </c>
      <c r="R119" s="191" t="s">
        <v>112</v>
      </c>
      <c r="S119" s="192"/>
      <c r="T119" s="192"/>
      <c r="U119" s="192"/>
      <c r="V119" s="192"/>
      <c r="W119" s="193"/>
    </row>
    <row r="120" spans="2:23" x14ac:dyDescent="0.25">
      <c r="J120" s="194"/>
      <c r="K120" s="195"/>
      <c r="L120" s="195"/>
      <c r="M120" s="195"/>
      <c r="N120" s="195"/>
      <c r="O120" s="196"/>
      <c r="P120" s="39"/>
      <c r="R120" s="194"/>
      <c r="S120" s="195"/>
      <c r="T120" s="195"/>
      <c r="U120" s="195"/>
      <c r="V120" s="195"/>
      <c r="W120" s="196"/>
    </row>
    <row r="121" spans="2:23" x14ac:dyDescent="0.25">
      <c r="J121" s="194"/>
      <c r="K121" s="195"/>
      <c r="L121" s="195"/>
      <c r="M121" s="195"/>
      <c r="N121" s="195"/>
      <c r="O121" s="196"/>
      <c r="P121" s="39"/>
      <c r="Q121" s="39"/>
      <c r="R121" s="194"/>
      <c r="S121" s="195"/>
      <c r="T121" s="195"/>
      <c r="U121" s="195"/>
      <c r="V121" s="195"/>
      <c r="W121" s="196"/>
    </row>
    <row r="122" spans="2:23" x14ac:dyDescent="0.25">
      <c r="J122" s="194"/>
      <c r="K122" s="195"/>
      <c r="L122" s="195"/>
      <c r="M122" s="195"/>
      <c r="N122" s="195"/>
      <c r="O122" s="196"/>
      <c r="P122" s="39"/>
      <c r="Q122" s="39"/>
      <c r="R122" s="194"/>
      <c r="S122" s="195"/>
      <c r="T122" s="195"/>
      <c r="U122" s="195"/>
      <c r="V122" s="195"/>
      <c r="W122" s="196"/>
    </row>
    <row r="123" spans="2:23" x14ac:dyDescent="0.25">
      <c r="J123" s="194"/>
      <c r="K123" s="195"/>
      <c r="L123" s="195"/>
      <c r="M123" s="195"/>
      <c r="N123" s="195"/>
      <c r="O123" s="196"/>
      <c r="P123" s="39"/>
      <c r="Q123" s="39"/>
      <c r="R123" s="194"/>
      <c r="S123" s="195"/>
      <c r="T123" s="195"/>
      <c r="U123" s="195"/>
      <c r="V123" s="195"/>
      <c r="W123" s="196"/>
    </row>
    <row r="124" spans="2:23" x14ac:dyDescent="0.25">
      <c r="J124" s="194"/>
      <c r="K124" s="195"/>
      <c r="L124" s="195"/>
      <c r="M124" s="195"/>
      <c r="N124" s="195"/>
      <c r="O124" s="196"/>
      <c r="P124" s="39"/>
      <c r="Q124" s="39"/>
      <c r="R124" s="194"/>
      <c r="S124" s="195"/>
      <c r="T124" s="195"/>
      <c r="U124" s="195"/>
      <c r="V124" s="195"/>
      <c r="W124" s="196"/>
    </row>
    <row r="125" spans="2:23" x14ac:dyDescent="0.25">
      <c r="J125" s="194"/>
      <c r="K125" s="195"/>
      <c r="L125" s="195"/>
      <c r="M125" s="195"/>
      <c r="N125" s="195"/>
      <c r="O125" s="196"/>
      <c r="P125" s="39"/>
      <c r="Q125" s="39"/>
      <c r="R125" s="194"/>
      <c r="S125" s="195"/>
      <c r="T125" s="195"/>
      <c r="U125" s="195"/>
      <c r="V125" s="195"/>
      <c r="W125" s="196"/>
    </row>
    <row r="126" spans="2:23" x14ac:dyDescent="0.25">
      <c r="J126" s="194"/>
      <c r="K126" s="195"/>
      <c r="L126" s="195"/>
      <c r="M126" s="195"/>
      <c r="N126" s="195"/>
      <c r="O126" s="196"/>
      <c r="P126" s="39"/>
      <c r="Q126" s="39"/>
      <c r="R126" s="194"/>
      <c r="S126" s="195"/>
      <c r="T126" s="195"/>
      <c r="U126" s="195"/>
      <c r="V126" s="195"/>
      <c r="W126" s="196"/>
    </row>
    <row r="127" spans="2:23" x14ac:dyDescent="0.25">
      <c r="J127" s="194"/>
      <c r="K127" s="195"/>
      <c r="L127" s="195"/>
      <c r="M127" s="195"/>
      <c r="N127" s="195"/>
      <c r="O127" s="196"/>
      <c r="P127" s="39"/>
      <c r="Q127" s="39"/>
      <c r="R127" s="194"/>
      <c r="S127" s="195"/>
      <c r="T127" s="195"/>
      <c r="U127" s="195"/>
      <c r="V127" s="195"/>
      <c r="W127" s="196"/>
    </row>
    <row r="128" spans="2:23" x14ac:dyDescent="0.25">
      <c r="J128" s="194"/>
      <c r="K128" s="195"/>
      <c r="L128" s="195"/>
      <c r="M128" s="195"/>
      <c r="N128" s="195"/>
      <c r="O128" s="196"/>
      <c r="P128" s="39"/>
      <c r="Q128" s="39"/>
      <c r="R128" s="194"/>
      <c r="S128" s="195"/>
      <c r="T128" s="195"/>
      <c r="U128" s="195"/>
      <c r="V128" s="195"/>
      <c r="W128" s="196"/>
    </row>
    <row r="129" spans="9:23" x14ac:dyDescent="0.25">
      <c r="J129" s="194"/>
      <c r="K129" s="195"/>
      <c r="L129" s="195"/>
      <c r="M129" s="195"/>
      <c r="N129" s="195"/>
      <c r="O129" s="196"/>
      <c r="P129" s="39"/>
      <c r="Q129" s="39"/>
      <c r="R129" s="194"/>
      <c r="S129" s="195"/>
      <c r="T129" s="195"/>
      <c r="U129" s="195"/>
      <c r="V129" s="195"/>
      <c r="W129" s="196"/>
    </row>
    <row r="130" spans="9:23" x14ac:dyDescent="0.25">
      <c r="J130" s="194"/>
      <c r="K130" s="195"/>
      <c r="L130" s="195"/>
      <c r="M130" s="195"/>
      <c r="N130" s="195"/>
      <c r="O130" s="196"/>
      <c r="P130" s="39"/>
      <c r="Q130" s="39"/>
      <c r="R130" s="194"/>
      <c r="S130" s="195"/>
      <c r="T130" s="195"/>
      <c r="U130" s="195"/>
      <c r="V130" s="195"/>
      <c r="W130" s="196"/>
    </row>
    <row r="131" spans="9:23" x14ac:dyDescent="0.25">
      <c r="J131" s="194"/>
      <c r="K131" s="195"/>
      <c r="L131" s="195"/>
      <c r="M131" s="195"/>
      <c r="N131" s="195"/>
      <c r="O131" s="196"/>
      <c r="P131" s="39"/>
      <c r="Q131" s="39"/>
      <c r="R131" s="194"/>
      <c r="S131" s="195"/>
      <c r="T131" s="195"/>
      <c r="U131" s="195"/>
      <c r="V131" s="195"/>
      <c r="W131" s="196"/>
    </row>
    <row r="132" spans="9:23" x14ac:dyDescent="0.25">
      <c r="J132" s="194"/>
      <c r="K132" s="195"/>
      <c r="L132" s="195"/>
      <c r="M132" s="195"/>
      <c r="N132" s="195"/>
      <c r="O132" s="196"/>
      <c r="P132" s="39"/>
      <c r="Q132" s="39"/>
      <c r="R132" s="194"/>
      <c r="S132" s="195"/>
      <c r="T132" s="195"/>
      <c r="U132" s="195"/>
      <c r="V132" s="195"/>
      <c r="W132" s="196"/>
    </row>
    <row r="133" spans="9:23" x14ac:dyDescent="0.25">
      <c r="J133" s="194"/>
      <c r="K133" s="195"/>
      <c r="L133" s="195"/>
      <c r="M133" s="195"/>
      <c r="N133" s="195"/>
      <c r="O133" s="196"/>
      <c r="P133" s="39"/>
      <c r="Q133" s="39"/>
      <c r="R133" s="194"/>
      <c r="S133" s="195"/>
      <c r="T133" s="195"/>
      <c r="U133" s="195"/>
      <c r="V133" s="195"/>
      <c r="W133" s="196"/>
    </row>
    <row r="134" spans="9:23" x14ac:dyDescent="0.25">
      <c r="J134" s="194"/>
      <c r="K134" s="195"/>
      <c r="L134" s="195"/>
      <c r="M134" s="195"/>
      <c r="N134" s="195"/>
      <c r="O134" s="196"/>
      <c r="P134" s="39"/>
      <c r="Q134" s="39"/>
      <c r="R134" s="194"/>
      <c r="S134" s="195"/>
      <c r="T134" s="195"/>
      <c r="U134" s="195"/>
      <c r="V134" s="195"/>
      <c r="W134" s="196"/>
    </row>
    <row r="135" spans="9:23" x14ac:dyDescent="0.25">
      <c r="J135" s="194"/>
      <c r="K135" s="195"/>
      <c r="L135" s="195"/>
      <c r="M135" s="195"/>
      <c r="N135" s="195"/>
      <c r="O135" s="196"/>
      <c r="P135" s="39"/>
      <c r="Q135" s="39"/>
      <c r="R135" s="194"/>
      <c r="S135" s="195"/>
      <c r="T135" s="195"/>
      <c r="U135" s="195"/>
      <c r="V135" s="195"/>
      <c r="W135" s="196"/>
    </row>
    <row r="136" spans="9:23" x14ac:dyDescent="0.25">
      <c r="J136" s="194"/>
      <c r="K136" s="195"/>
      <c r="L136" s="195"/>
      <c r="M136" s="195"/>
      <c r="N136" s="195"/>
      <c r="O136" s="196"/>
      <c r="P136" s="39"/>
      <c r="Q136" s="39"/>
      <c r="R136" s="194"/>
      <c r="S136" s="195"/>
      <c r="T136" s="195"/>
      <c r="U136" s="195"/>
      <c r="V136" s="195"/>
      <c r="W136" s="196"/>
    </row>
    <row r="137" spans="9:23" x14ac:dyDescent="0.25">
      <c r="J137" s="194"/>
      <c r="K137" s="195"/>
      <c r="L137" s="195"/>
      <c r="M137" s="195"/>
      <c r="N137" s="195"/>
      <c r="O137" s="196"/>
      <c r="P137" s="39"/>
      <c r="Q137" s="39"/>
      <c r="R137" s="194"/>
      <c r="S137" s="195"/>
      <c r="T137" s="195"/>
      <c r="U137" s="195"/>
      <c r="V137" s="195"/>
      <c r="W137" s="196"/>
    </row>
    <row r="138" spans="9:23" x14ac:dyDescent="0.25">
      <c r="J138" s="194"/>
      <c r="K138" s="195"/>
      <c r="L138" s="195"/>
      <c r="M138" s="195"/>
      <c r="N138" s="195"/>
      <c r="O138" s="196"/>
      <c r="P138" s="39"/>
      <c r="Q138" s="39"/>
      <c r="R138" s="194"/>
      <c r="S138" s="195"/>
      <c r="T138" s="195"/>
      <c r="U138" s="195"/>
      <c r="V138" s="195"/>
      <c r="W138" s="196"/>
    </row>
    <row r="139" spans="9:23" ht="15.75" thickBot="1" x14ac:dyDescent="0.3">
      <c r="J139" s="197"/>
      <c r="K139" s="198"/>
      <c r="L139" s="198"/>
      <c r="M139" s="198"/>
      <c r="N139" s="198"/>
      <c r="O139" s="199"/>
      <c r="P139" s="39"/>
      <c r="Q139" s="39"/>
      <c r="R139" s="197"/>
      <c r="S139" s="198"/>
      <c r="T139" s="198"/>
      <c r="U139" s="198"/>
      <c r="V139" s="198"/>
      <c r="W139" s="199"/>
    </row>
    <row r="141" spans="9:23" x14ac:dyDescent="0.25">
      <c r="I141">
        <v>0</v>
      </c>
    </row>
    <row r="142" spans="9:23" x14ac:dyDescent="0.25">
      <c r="J142" t="s">
        <v>121</v>
      </c>
      <c r="P142" s="39"/>
      <c r="Q142" s="39">
        <v>0</v>
      </c>
      <c r="R142" s="39" t="s">
        <v>121</v>
      </c>
      <c r="S142" s="39"/>
      <c r="T142" s="39"/>
      <c r="U142" s="39"/>
      <c r="V142" s="39"/>
      <c r="W142" s="39"/>
    </row>
    <row r="143" spans="9:23" ht="15.75" thickBot="1" x14ac:dyDescent="0.3">
      <c r="I143" t="s">
        <v>260</v>
      </c>
      <c r="P143" s="39"/>
      <c r="Q143" s="39"/>
      <c r="R143" s="39"/>
      <c r="S143" s="39"/>
      <c r="T143" s="39"/>
      <c r="U143" s="39"/>
      <c r="V143" s="39"/>
      <c r="W143" s="39"/>
    </row>
    <row r="144" spans="9:23" x14ac:dyDescent="0.25">
      <c r="I144">
        <v>22</v>
      </c>
      <c r="J144" s="191" t="s">
        <v>257</v>
      </c>
      <c r="K144" s="192"/>
      <c r="L144" s="192"/>
      <c r="M144" s="192"/>
      <c r="N144" s="192"/>
      <c r="O144" s="193"/>
      <c r="P144" s="39"/>
      <c r="Q144" s="39"/>
      <c r="R144" s="39"/>
      <c r="S144" s="39"/>
      <c r="T144" s="39"/>
      <c r="U144" s="39"/>
      <c r="V144" s="39"/>
      <c r="W144" s="39"/>
    </row>
    <row r="145" spans="10:23" ht="15" customHeight="1" x14ac:dyDescent="0.25">
      <c r="J145" s="194"/>
      <c r="K145" s="195"/>
      <c r="L145" s="195"/>
      <c r="M145" s="195"/>
      <c r="N145" s="195"/>
      <c r="O145" s="196"/>
      <c r="P145" s="39"/>
      <c r="Q145" s="39"/>
      <c r="R145" s="39"/>
      <c r="S145" s="39"/>
      <c r="T145" s="39"/>
      <c r="U145" s="39"/>
      <c r="V145" s="39"/>
      <c r="W145" s="39"/>
    </row>
    <row r="146" spans="10:23" x14ac:dyDescent="0.25">
      <c r="J146" s="194"/>
      <c r="K146" s="195"/>
      <c r="L146" s="195"/>
      <c r="M146" s="195"/>
      <c r="N146" s="195"/>
      <c r="O146" s="196"/>
      <c r="P146" s="39"/>
      <c r="Q146" s="39"/>
      <c r="R146" s="39"/>
      <c r="S146" s="39"/>
      <c r="T146" s="39"/>
      <c r="U146" s="39"/>
      <c r="V146" s="39"/>
      <c r="W146" s="39"/>
    </row>
    <row r="147" spans="10:23" x14ac:dyDescent="0.25">
      <c r="J147" s="194"/>
      <c r="K147" s="195"/>
      <c r="L147" s="195"/>
      <c r="M147" s="195"/>
      <c r="N147" s="195"/>
      <c r="O147" s="196"/>
      <c r="P147" s="39"/>
      <c r="Q147" s="39"/>
      <c r="R147" s="39"/>
      <c r="S147" s="39"/>
      <c r="T147" s="39"/>
      <c r="U147" s="39"/>
      <c r="V147" s="39"/>
      <c r="W147" s="39"/>
    </row>
    <row r="148" spans="10:23" x14ac:dyDescent="0.25">
      <c r="J148" s="194"/>
      <c r="K148" s="195"/>
      <c r="L148" s="195"/>
      <c r="M148" s="195"/>
      <c r="N148" s="195"/>
      <c r="O148" s="196"/>
      <c r="P148" s="39"/>
      <c r="Q148" s="39"/>
      <c r="R148" s="39"/>
      <c r="S148" s="39"/>
      <c r="T148" s="39"/>
      <c r="U148" s="39"/>
      <c r="V148" s="39"/>
      <c r="W148" s="39"/>
    </row>
    <row r="149" spans="10:23" x14ac:dyDescent="0.25">
      <c r="J149" s="194"/>
      <c r="K149" s="195"/>
      <c r="L149" s="195"/>
      <c r="M149" s="195"/>
      <c r="N149" s="195"/>
      <c r="O149" s="196"/>
      <c r="P149" s="39"/>
      <c r="Q149" s="39"/>
      <c r="R149" s="39"/>
      <c r="S149" s="39"/>
      <c r="T149" s="39"/>
      <c r="U149" s="39"/>
      <c r="V149" s="39"/>
      <c r="W149" s="39"/>
    </row>
    <row r="150" spans="10:23" x14ac:dyDescent="0.25">
      <c r="J150" s="194"/>
      <c r="K150" s="195"/>
      <c r="L150" s="195"/>
      <c r="M150" s="195"/>
      <c r="N150" s="195"/>
      <c r="O150" s="196"/>
      <c r="P150" s="39"/>
      <c r="Q150" s="39"/>
      <c r="R150" s="39"/>
      <c r="S150" s="39"/>
      <c r="T150" s="39"/>
      <c r="U150" s="39"/>
      <c r="V150" s="39"/>
      <c r="W150" s="39"/>
    </row>
    <row r="151" spans="10:23" x14ac:dyDescent="0.25">
      <c r="J151" s="194"/>
      <c r="K151" s="195"/>
      <c r="L151" s="195"/>
      <c r="M151" s="195"/>
      <c r="N151" s="195"/>
      <c r="O151" s="196"/>
      <c r="P151" s="39"/>
      <c r="Q151" s="39"/>
      <c r="R151" s="39"/>
      <c r="S151" s="39"/>
      <c r="T151" s="39"/>
      <c r="U151" s="39"/>
      <c r="V151" s="39"/>
      <c r="W151" s="39"/>
    </row>
    <row r="152" spans="10:23" x14ac:dyDescent="0.25">
      <c r="J152" s="194"/>
      <c r="K152" s="195"/>
      <c r="L152" s="195"/>
      <c r="M152" s="195"/>
      <c r="N152" s="195"/>
      <c r="O152" s="196"/>
      <c r="P152" s="39"/>
      <c r="Q152" s="39"/>
      <c r="R152" s="39"/>
      <c r="S152" s="39"/>
      <c r="T152" s="39"/>
      <c r="U152" s="39"/>
      <c r="V152" s="39"/>
      <c r="W152" s="39"/>
    </row>
    <row r="153" spans="10:23" x14ac:dyDescent="0.25">
      <c r="J153" s="194"/>
      <c r="K153" s="195"/>
      <c r="L153" s="195"/>
      <c r="M153" s="195"/>
      <c r="N153" s="195"/>
      <c r="O153" s="196"/>
      <c r="P153" s="39"/>
      <c r="Q153" s="39"/>
      <c r="R153" s="39"/>
      <c r="S153" s="39"/>
      <c r="T153" s="39"/>
      <c r="U153" s="39"/>
      <c r="V153" s="39"/>
      <c r="W153" s="39"/>
    </row>
    <row r="154" spans="10:23" x14ac:dyDescent="0.25">
      <c r="J154" s="194"/>
      <c r="K154" s="195"/>
      <c r="L154" s="195"/>
      <c r="M154" s="195"/>
      <c r="N154" s="195"/>
      <c r="O154" s="196"/>
      <c r="P154" s="39"/>
      <c r="Q154" s="39"/>
      <c r="R154" s="39"/>
      <c r="S154" s="39"/>
      <c r="T154" s="39"/>
      <c r="U154" s="39"/>
      <c r="V154" s="39"/>
      <c r="W154" s="39"/>
    </row>
    <row r="155" spans="10:23" x14ac:dyDescent="0.25">
      <c r="J155" s="194"/>
      <c r="K155" s="195"/>
      <c r="L155" s="195"/>
      <c r="M155" s="195"/>
      <c r="N155" s="195"/>
      <c r="O155" s="196"/>
      <c r="P155" s="39"/>
      <c r="Q155" s="39"/>
      <c r="R155" s="39"/>
      <c r="S155" s="39"/>
      <c r="T155" s="39"/>
      <c r="U155" s="39"/>
      <c r="V155" s="39"/>
      <c r="W155" s="39"/>
    </row>
    <row r="156" spans="10:23" x14ac:dyDescent="0.25">
      <c r="J156" s="194"/>
      <c r="K156" s="195"/>
      <c r="L156" s="195"/>
      <c r="M156" s="195"/>
      <c r="N156" s="195"/>
      <c r="O156" s="196"/>
      <c r="P156" s="39"/>
      <c r="Q156" s="39"/>
      <c r="R156" s="39"/>
      <c r="S156" s="39"/>
      <c r="T156" s="39"/>
      <c r="U156" s="39"/>
      <c r="V156" s="39"/>
      <c r="W156" s="39"/>
    </row>
    <row r="157" spans="10:23" x14ac:dyDescent="0.25">
      <c r="J157" s="194"/>
      <c r="K157" s="195"/>
      <c r="L157" s="195"/>
      <c r="M157" s="195"/>
      <c r="N157" s="195"/>
      <c r="O157" s="196"/>
      <c r="P157" s="39"/>
      <c r="Q157" s="39"/>
      <c r="R157" s="39"/>
      <c r="S157" s="39"/>
      <c r="T157" s="39"/>
      <c r="U157" s="39"/>
      <c r="V157" s="39"/>
      <c r="W157" s="39"/>
    </row>
    <row r="158" spans="10:23" x14ac:dyDescent="0.25">
      <c r="J158" s="194"/>
      <c r="K158" s="195"/>
      <c r="L158" s="195"/>
      <c r="M158" s="195"/>
      <c r="N158" s="195"/>
      <c r="O158" s="196"/>
      <c r="P158" s="39"/>
      <c r="Q158" s="39"/>
      <c r="R158" s="39"/>
      <c r="S158" s="39"/>
      <c r="T158" s="39"/>
      <c r="U158" s="39"/>
      <c r="V158" s="39"/>
      <c r="W158" s="39"/>
    </row>
    <row r="159" spans="10:23" x14ac:dyDescent="0.25">
      <c r="J159" s="194"/>
      <c r="K159" s="195"/>
      <c r="L159" s="195"/>
      <c r="M159" s="195"/>
      <c r="N159" s="195"/>
      <c r="O159" s="196"/>
      <c r="P159" s="39"/>
      <c r="Q159" s="39"/>
      <c r="R159" s="39"/>
      <c r="S159" s="39"/>
      <c r="T159" s="39"/>
      <c r="U159" s="39"/>
      <c r="V159" s="39"/>
      <c r="W159" s="39"/>
    </row>
    <row r="160" spans="10:23" x14ac:dyDescent="0.25">
      <c r="J160" s="194"/>
      <c r="K160" s="195"/>
      <c r="L160" s="195"/>
      <c r="M160" s="195"/>
      <c r="N160" s="195"/>
      <c r="O160" s="196"/>
      <c r="P160" s="39"/>
      <c r="Q160" s="39"/>
      <c r="R160" s="39"/>
      <c r="S160" s="39"/>
      <c r="T160" s="39"/>
      <c r="U160" s="39"/>
      <c r="V160" s="39"/>
      <c r="W160" s="39"/>
    </row>
    <row r="161" spans="9:23" x14ac:dyDescent="0.25">
      <c r="J161" s="194"/>
      <c r="K161" s="195"/>
      <c r="L161" s="195"/>
      <c r="M161" s="195"/>
      <c r="N161" s="195"/>
      <c r="O161" s="196"/>
      <c r="P161" s="39"/>
      <c r="Q161" s="39"/>
      <c r="R161" s="39"/>
      <c r="S161" s="39"/>
      <c r="T161" s="39"/>
      <c r="U161" s="39"/>
      <c r="V161" s="39"/>
      <c r="W161" s="39"/>
    </row>
    <row r="162" spans="9:23" x14ac:dyDescent="0.25">
      <c r="J162" s="194"/>
      <c r="K162" s="195"/>
      <c r="L162" s="195"/>
      <c r="M162" s="195"/>
      <c r="N162" s="195"/>
      <c r="O162" s="196"/>
      <c r="P162" s="39"/>
      <c r="Q162" s="39"/>
      <c r="R162" s="39"/>
      <c r="S162" s="39"/>
      <c r="T162" s="39"/>
      <c r="U162" s="39"/>
      <c r="V162" s="39"/>
      <c r="W162" s="39"/>
    </row>
    <row r="163" spans="9:23" x14ac:dyDescent="0.25">
      <c r="J163" s="194"/>
      <c r="K163" s="195"/>
      <c r="L163" s="195"/>
      <c r="M163" s="195"/>
      <c r="N163" s="195"/>
      <c r="O163" s="196"/>
    </row>
    <row r="164" spans="9:23" ht="15.75" thickBot="1" x14ac:dyDescent="0.3">
      <c r="J164" s="197"/>
      <c r="K164" s="198"/>
      <c r="L164" s="198"/>
      <c r="M164" s="198"/>
      <c r="N164" s="198"/>
      <c r="O164" s="199"/>
    </row>
    <row r="166" spans="9:23" ht="15.75" thickBot="1" x14ac:dyDescent="0.3">
      <c r="I166" t="s">
        <v>261</v>
      </c>
    </row>
    <row r="167" spans="9:23" x14ac:dyDescent="0.25">
      <c r="I167">
        <v>32</v>
      </c>
      <c r="J167" s="191" t="s">
        <v>263</v>
      </c>
      <c r="K167" s="192"/>
      <c r="L167" s="192"/>
      <c r="M167" s="192"/>
      <c r="N167" s="192"/>
      <c r="O167" s="193"/>
    </row>
    <row r="168" spans="9:23" x14ac:dyDescent="0.25">
      <c r="J168" s="194"/>
      <c r="K168" s="195"/>
      <c r="L168" s="195"/>
      <c r="M168" s="195"/>
      <c r="N168" s="195"/>
      <c r="O168" s="196"/>
    </row>
    <row r="169" spans="9:23" x14ac:dyDescent="0.25">
      <c r="J169" s="194"/>
      <c r="K169" s="195"/>
      <c r="L169" s="195"/>
      <c r="M169" s="195"/>
      <c r="N169" s="195"/>
      <c r="O169" s="196"/>
    </row>
    <row r="170" spans="9:23" x14ac:dyDescent="0.25">
      <c r="J170" s="194"/>
      <c r="K170" s="195"/>
      <c r="L170" s="195"/>
      <c r="M170" s="195"/>
      <c r="N170" s="195"/>
      <c r="O170" s="196"/>
    </row>
    <row r="171" spans="9:23" x14ac:dyDescent="0.25">
      <c r="J171" s="194"/>
      <c r="K171" s="195"/>
      <c r="L171" s="195"/>
      <c r="M171" s="195"/>
      <c r="N171" s="195"/>
      <c r="O171" s="196"/>
    </row>
    <row r="172" spans="9:23" x14ac:dyDescent="0.25">
      <c r="J172" s="194"/>
      <c r="K172" s="195"/>
      <c r="L172" s="195"/>
      <c r="M172" s="195"/>
      <c r="N172" s="195"/>
      <c r="O172" s="196"/>
    </row>
    <row r="173" spans="9:23" x14ac:dyDescent="0.25">
      <c r="J173" s="194"/>
      <c r="K173" s="195"/>
      <c r="L173" s="195"/>
      <c r="M173" s="195"/>
      <c r="N173" s="195"/>
      <c r="O173" s="196"/>
    </row>
    <row r="174" spans="9:23" x14ac:dyDescent="0.25">
      <c r="J174" s="194"/>
      <c r="K174" s="195"/>
      <c r="L174" s="195"/>
      <c r="M174" s="195"/>
      <c r="N174" s="195"/>
      <c r="O174" s="196"/>
    </row>
    <row r="175" spans="9:23" x14ac:dyDescent="0.25">
      <c r="J175" s="194"/>
      <c r="K175" s="195"/>
      <c r="L175" s="195"/>
      <c r="M175" s="195"/>
      <c r="N175" s="195"/>
      <c r="O175" s="196"/>
    </row>
    <row r="176" spans="9:23" x14ac:dyDescent="0.25">
      <c r="J176" s="194"/>
      <c r="K176" s="195"/>
      <c r="L176" s="195"/>
      <c r="M176" s="195"/>
      <c r="N176" s="195"/>
      <c r="O176" s="196"/>
    </row>
    <row r="177" spans="10:15" x14ac:dyDescent="0.25">
      <c r="J177" s="194"/>
      <c r="K177" s="195"/>
      <c r="L177" s="195"/>
      <c r="M177" s="195"/>
      <c r="N177" s="195"/>
      <c r="O177" s="196"/>
    </row>
    <row r="178" spans="10:15" x14ac:dyDescent="0.25">
      <c r="J178" s="194"/>
      <c r="K178" s="195"/>
      <c r="L178" s="195"/>
      <c r="M178" s="195"/>
      <c r="N178" s="195"/>
      <c r="O178" s="196"/>
    </row>
    <row r="179" spans="10:15" x14ac:dyDescent="0.25">
      <c r="J179" s="194"/>
      <c r="K179" s="195"/>
      <c r="L179" s="195"/>
      <c r="M179" s="195"/>
      <c r="N179" s="195"/>
      <c r="O179" s="196"/>
    </row>
    <row r="180" spans="10:15" x14ac:dyDescent="0.25">
      <c r="J180" s="194"/>
      <c r="K180" s="195"/>
      <c r="L180" s="195"/>
      <c r="M180" s="195"/>
      <c r="N180" s="195"/>
      <c r="O180" s="196"/>
    </row>
    <row r="181" spans="10:15" x14ac:dyDescent="0.25">
      <c r="J181" s="194"/>
      <c r="K181" s="195"/>
      <c r="L181" s="195"/>
      <c r="M181" s="195"/>
      <c r="N181" s="195"/>
      <c r="O181" s="196"/>
    </row>
    <row r="182" spans="10:15" x14ac:dyDescent="0.25">
      <c r="J182" s="194"/>
      <c r="K182" s="195"/>
      <c r="L182" s="195"/>
      <c r="M182" s="195"/>
      <c r="N182" s="195"/>
      <c r="O182" s="196"/>
    </row>
    <row r="183" spans="10:15" x14ac:dyDescent="0.25">
      <c r="J183" s="194"/>
      <c r="K183" s="195"/>
      <c r="L183" s="195"/>
      <c r="M183" s="195"/>
      <c r="N183" s="195"/>
      <c r="O183" s="196"/>
    </row>
    <row r="184" spans="10:15" x14ac:dyDescent="0.25">
      <c r="J184" s="194"/>
      <c r="K184" s="195"/>
      <c r="L184" s="195"/>
      <c r="M184" s="195"/>
      <c r="N184" s="195"/>
      <c r="O184" s="196"/>
    </row>
    <row r="185" spans="10:15" x14ac:dyDescent="0.25">
      <c r="J185" s="194"/>
      <c r="K185" s="195"/>
      <c r="L185" s="195"/>
      <c r="M185" s="195"/>
      <c r="N185" s="195"/>
      <c r="O185" s="196"/>
    </row>
    <row r="186" spans="10:15" x14ac:dyDescent="0.25">
      <c r="J186" s="194"/>
      <c r="K186" s="195"/>
      <c r="L186" s="195"/>
      <c r="M186" s="195"/>
      <c r="N186" s="195"/>
      <c r="O186" s="196"/>
    </row>
    <row r="187" spans="10:15" ht="15.75" thickBot="1" x14ac:dyDescent="0.3">
      <c r="J187" s="197"/>
      <c r="K187" s="198"/>
      <c r="L187" s="198"/>
      <c r="M187" s="198"/>
      <c r="N187" s="198"/>
      <c r="O187" s="199"/>
    </row>
  </sheetData>
  <mergeCells count="30">
    <mergeCell ref="C2:E2"/>
    <mergeCell ref="J119:O139"/>
    <mergeCell ref="B4:G24"/>
    <mergeCell ref="B27:G47"/>
    <mergeCell ref="B50:G70"/>
    <mergeCell ref="B73:G93"/>
    <mergeCell ref="B96:G116"/>
    <mergeCell ref="J50:O70"/>
    <mergeCell ref="J73:O93"/>
    <mergeCell ref="J96:O116"/>
    <mergeCell ref="AI2:AK2"/>
    <mergeCell ref="AA2:AC2"/>
    <mergeCell ref="K2:V2"/>
    <mergeCell ref="J4:O24"/>
    <mergeCell ref="J27:O47"/>
    <mergeCell ref="Z26:AE47"/>
    <mergeCell ref="R4:W24"/>
    <mergeCell ref="Z4:AE24"/>
    <mergeCell ref="AH4:AM24"/>
    <mergeCell ref="AH27:AM47"/>
    <mergeCell ref="R27:W47"/>
    <mergeCell ref="J144:O164"/>
    <mergeCell ref="J167:O187"/>
    <mergeCell ref="AP4:AU24"/>
    <mergeCell ref="AP27:AU47"/>
    <mergeCell ref="AP50:AU70"/>
    <mergeCell ref="AP73:AU93"/>
    <mergeCell ref="R50:W70"/>
    <mergeCell ref="R96:W116"/>
    <mergeCell ref="R119:W139"/>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236"/>
  <sheetViews>
    <sheetView zoomScale="85" zoomScaleNormal="85" workbookViewId="0">
      <selection activeCell="M142" sqref="M142"/>
    </sheetView>
  </sheetViews>
  <sheetFormatPr baseColWidth="10" defaultRowHeight="15" x14ac:dyDescent="0.25"/>
  <sheetData>
    <row r="1" spans="1:47" x14ac:dyDescent="0.25">
      <c r="A1" s="13" t="s">
        <v>74</v>
      </c>
      <c r="B1" s="13"/>
    </row>
    <row r="2" spans="1:47" x14ac:dyDescent="0.25">
      <c r="B2" s="13"/>
      <c r="C2" s="201" t="s">
        <v>7</v>
      </c>
      <c r="D2" s="201"/>
      <c r="E2" s="201"/>
      <c r="K2" s="201" t="s">
        <v>4</v>
      </c>
      <c r="L2" s="201"/>
      <c r="M2" s="201"/>
      <c r="N2" s="201"/>
      <c r="O2" s="201"/>
      <c r="P2" s="201"/>
      <c r="Q2" s="201"/>
      <c r="R2" s="201"/>
      <c r="S2" s="201"/>
      <c r="T2" s="201"/>
      <c r="U2" s="201"/>
      <c r="V2" s="201"/>
      <c r="W2" s="201"/>
      <c r="AB2" s="200" t="s">
        <v>2</v>
      </c>
      <c r="AC2" s="200"/>
      <c r="AD2" s="200"/>
      <c r="AJ2" s="200" t="s">
        <v>26</v>
      </c>
      <c r="AK2" s="200"/>
      <c r="AL2" s="200"/>
    </row>
    <row r="3" spans="1:47" ht="15.75" thickBot="1" x14ac:dyDescent="0.3">
      <c r="A3" s="36" t="s">
        <v>0</v>
      </c>
      <c r="I3" t="s">
        <v>95</v>
      </c>
      <c r="Q3" t="s">
        <v>77</v>
      </c>
      <c r="Y3" t="s">
        <v>2</v>
      </c>
      <c r="AG3" t="s">
        <v>68</v>
      </c>
      <c r="AO3" s="38" t="s">
        <v>70</v>
      </c>
    </row>
    <row r="4" spans="1:47" x14ac:dyDescent="0.25">
      <c r="A4" s="37">
        <v>250002</v>
      </c>
      <c r="B4" s="191" t="s">
        <v>160</v>
      </c>
      <c r="C4" s="192"/>
      <c r="D4" s="192"/>
      <c r="E4" s="192"/>
      <c r="F4" s="192"/>
      <c r="G4" s="193"/>
      <c r="I4">
        <v>11</v>
      </c>
      <c r="J4" s="191" t="s">
        <v>114</v>
      </c>
      <c r="K4" s="192"/>
      <c r="L4" s="192"/>
      <c r="M4" s="192"/>
      <c r="N4" s="192"/>
      <c r="O4" s="193"/>
      <c r="P4" s="43"/>
      <c r="Q4" s="42">
        <v>11</v>
      </c>
      <c r="R4" s="191" t="s">
        <v>115</v>
      </c>
      <c r="S4" s="192"/>
      <c r="T4" s="192"/>
      <c r="U4" s="192"/>
      <c r="V4" s="192"/>
      <c r="W4" s="193"/>
      <c r="Y4">
        <v>1</v>
      </c>
      <c r="Z4" s="191" t="s">
        <v>104</v>
      </c>
      <c r="AA4" s="192"/>
      <c r="AB4" s="192"/>
      <c r="AC4" s="192"/>
      <c r="AD4" s="192"/>
      <c r="AE4" s="193"/>
      <c r="AG4" s="38">
        <v>0</v>
      </c>
      <c r="AH4" s="191" t="s">
        <v>155</v>
      </c>
      <c r="AI4" s="192"/>
      <c r="AJ4" s="192"/>
      <c r="AK4" s="192"/>
      <c r="AL4" s="192"/>
      <c r="AM4" s="193"/>
      <c r="AO4">
        <v>1</v>
      </c>
      <c r="AP4" s="191" t="s">
        <v>84</v>
      </c>
      <c r="AQ4" s="192"/>
      <c r="AR4" s="192"/>
      <c r="AS4" s="192"/>
      <c r="AT4" s="192"/>
      <c r="AU4" s="193"/>
    </row>
    <row r="5" spans="1:47" x14ac:dyDescent="0.25">
      <c r="B5" s="194"/>
      <c r="C5" s="195"/>
      <c r="D5" s="195"/>
      <c r="E5" s="195"/>
      <c r="F5" s="195"/>
      <c r="G5" s="196"/>
      <c r="J5" s="194"/>
      <c r="K5" s="195"/>
      <c r="L5" s="195"/>
      <c r="M5" s="195"/>
      <c r="N5" s="195"/>
      <c r="O5" s="196"/>
      <c r="P5" s="43"/>
      <c r="Q5" s="39"/>
      <c r="R5" s="194"/>
      <c r="S5" s="195"/>
      <c r="T5" s="195"/>
      <c r="U5" s="195"/>
      <c r="V5" s="195"/>
      <c r="W5" s="196"/>
      <c r="Z5" s="194"/>
      <c r="AA5" s="195"/>
      <c r="AB5" s="195"/>
      <c r="AC5" s="195"/>
      <c r="AD5" s="195"/>
      <c r="AE5" s="196"/>
      <c r="AG5" s="38"/>
      <c r="AH5" s="194"/>
      <c r="AI5" s="195"/>
      <c r="AJ5" s="195"/>
      <c r="AK5" s="195"/>
      <c r="AL5" s="195"/>
      <c r="AM5" s="196"/>
      <c r="AP5" s="194"/>
      <c r="AQ5" s="195"/>
      <c r="AR5" s="195"/>
      <c r="AS5" s="195"/>
      <c r="AT5" s="195"/>
      <c r="AU5" s="196"/>
    </row>
    <row r="6" spans="1:47" x14ac:dyDescent="0.25">
      <c r="B6" s="194"/>
      <c r="C6" s="195"/>
      <c r="D6" s="195"/>
      <c r="E6" s="195"/>
      <c r="F6" s="195"/>
      <c r="G6" s="196"/>
      <c r="J6" s="194"/>
      <c r="K6" s="195"/>
      <c r="L6" s="195"/>
      <c r="M6" s="195"/>
      <c r="N6" s="195"/>
      <c r="O6" s="196"/>
      <c r="P6" s="43"/>
      <c r="Q6" s="39"/>
      <c r="R6" s="194"/>
      <c r="S6" s="195"/>
      <c r="T6" s="195"/>
      <c r="U6" s="195"/>
      <c r="V6" s="195"/>
      <c r="W6" s="196"/>
      <c r="Z6" s="194"/>
      <c r="AA6" s="195"/>
      <c r="AB6" s="195"/>
      <c r="AC6" s="195"/>
      <c r="AD6" s="195"/>
      <c r="AE6" s="196"/>
      <c r="AG6" s="38"/>
      <c r="AH6" s="194"/>
      <c r="AI6" s="195"/>
      <c r="AJ6" s="195"/>
      <c r="AK6" s="195"/>
      <c r="AL6" s="195"/>
      <c r="AM6" s="196"/>
      <c r="AP6" s="194"/>
      <c r="AQ6" s="195"/>
      <c r="AR6" s="195"/>
      <c r="AS6" s="195"/>
      <c r="AT6" s="195"/>
      <c r="AU6" s="196"/>
    </row>
    <row r="7" spans="1:47" x14ac:dyDescent="0.25">
      <c r="B7" s="194"/>
      <c r="C7" s="195"/>
      <c r="D7" s="195"/>
      <c r="E7" s="195"/>
      <c r="F7" s="195"/>
      <c r="G7" s="196"/>
      <c r="J7" s="194"/>
      <c r="K7" s="195"/>
      <c r="L7" s="195"/>
      <c r="M7" s="195"/>
      <c r="N7" s="195"/>
      <c r="O7" s="196"/>
      <c r="P7" s="43"/>
      <c r="Q7" s="39"/>
      <c r="R7" s="194"/>
      <c r="S7" s="195"/>
      <c r="T7" s="195"/>
      <c r="U7" s="195"/>
      <c r="V7" s="195"/>
      <c r="W7" s="196"/>
      <c r="Z7" s="194"/>
      <c r="AA7" s="195"/>
      <c r="AB7" s="195"/>
      <c r="AC7" s="195"/>
      <c r="AD7" s="195"/>
      <c r="AE7" s="196"/>
      <c r="AG7" s="38"/>
      <c r="AH7" s="194"/>
      <c r="AI7" s="195"/>
      <c r="AJ7" s="195"/>
      <c r="AK7" s="195"/>
      <c r="AL7" s="195"/>
      <c r="AM7" s="196"/>
      <c r="AP7" s="194"/>
      <c r="AQ7" s="195"/>
      <c r="AR7" s="195"/>
      <c r="AS7" s="195"/>
      <c r="AT7" s="195"/>
      <c r="AU7" s="196"/>
    </row>
    <row r="8" spans="1:47" x14ac:dyDescent="0.25">
      <c r="B8" s="194"/>
      <c r="C8" s="195"/>
      <c r="D8" s="195"/>
      <c r="E8" s="195"/>
      <c r="F8" s="195"/>
      <c r="G8" s="196"/>
      <c r="J8" s="194"/>
      <c r="K8" s="195"/>
      <c r="L8" s="195"/>
      <c r="M8" s="195"/>
      <c r="N8" s="195"/>
      <c r="O8" s="196"/>
      <c r="P8" s="43"/>
      <c r="Q8" s="39"/>
      <c r="R8" s="194"/>
      <c r="S8" s="195"/>
      <c r="T8" s="195"/>
      <c r="U8" s="195"/>
      <c r="V8" s="195"/>
      <c r="W8" s="196"/>
      <c r="Z8" s="194"/>
      <c r="AA8" s="195"/>
      <c r="AB8" s="195"/>
      <c r="AC8" s="195"/>
      <c r="AD8" s="195"/>
      <c r="AE8" s="196"/>
      <c r="AG8" s="38"/>
      <c r="AH8" s="194"/>
      <c r="AI8" s="195"/>
      <c r="AJ8" s="195"/>
      <c r="AK8" s="195"/>
      <c r="AL8" s="195"/>
      <c r="AM8" s="196"/>
      <c r="AP8" s="194"/>
      <c r="AQ8" s="195"/>
      <c r="AR8" s="195"/>
      <c r="AS8" s="195"/>
      <c r="AT8" s="195"/>
      <c r="AU8" s="196"/>
    </row>
    <row r="9" spans="1:47" x14ac:dyDescent="0.25">
      <c r="B9" s="194"/>
      <c r="C9" s="195"/>
      <c r="D9" s="195"/>
      <c r="E9" s="195"/>
      <c r="F9" s="195"/>
      <c r="G9" s="196"/>
      <c r="J9" s="194"/>
      <c r="K9" s="195"/>
      <c r="L9" s="195"/>
      <c r="M9" s="195"/>
      <c r="N9" s="195"/>
      <c r="O9" s="196"/>
      <c r="P9" s="43"/>
      <c r="Q9" s="39"/>
      <c r="R9" s="194"/>
      <c r="S9" s="195"/>
      <c r="T9" s="195"/>
      <c r="U9" s="195"/>
      <c r="V9" s="195"/>
      <c r="W9" s="196"/>
      <c r="Z9" s="194"/>
      <c r="AA9" s="195"/>
      <c r="AB9" s="195"/>
      <c r="AC9" s="195"/>
      <c r="AD9" s="195"/>
      <c r="AE9" s="196"/>
      <c r="AG9" s="38"/>
      <c r="AH9" s="194"/>
      <c r="AI9" s="195"/>
      <c r="AJ9" s="195"/>
      <c r="AK9" s="195"/>
      <c r="AL9" s="195"/>
      <c r="AM9" s="196"/>
      <c r="AP9" s="194"/>
      <c r="AQ9" s="195"/>
      <c r="AR9" s="195"/>
      <c r="AS9" s="195"/>
      <c r="AT9" s="195"/>
      <c r="AU9" s="196"/>
    </row>
    <row r="10" spans="1:47" x14ac:dyDescent="0.25">
      <c r="B10" s="194"/>
      <c r="C10" s="195"/>
      <c r="D10" s="195"/>
      <c r="E10" s="195"/>
      <c r="F10" s="195"/>
      <c r="G10" s="196"/>
      <c r="J10" s="194"/>
      <c r="K10" s="195"/>
      <c r="L10" s="195"/>
      <c r="M10" s="195"/>
      <c r="N10" s="195"/>
      <c r="O10" s="196"/>
      <c r="P10" s="43"/>
      <c r="Q10" s="39"/>
      <c r="R10" s="194"/>
      <c r="S10" s="195"/>
      <c r="T10" s="195"/>
      <c r="U10" s="195"/>
      <c r="V10" s="195"/>
      <c r="W10" s="196"/>
      <c r="Z10" s="194"/>
      <c r="AA10" s="195"/>
      <c r="AB10" s="195"/>
      <c r="AC10" s="195"/>
      <c r="AD10" s="195"/>
      <c r="AE10" s="196"/>
      <c r="AG10" s="38"/>
      <c r="AH10" s="194"/>
      <c r="AI10" s="195"/>
      <c r="AJ10" s="195"/>
      <c r="AK10" s="195"/>
      <c r="AL10" s="195"/>
      <c r="AM10" s="196"/>
      <c r="AP10" s="194"/>
      <c r="AQ10" s="195"/>
      <c r="AR10" s="195"/>
      <c r="AS10" s="195"/>
      <c r="AT10" s="195"/>
      <c r="AU10" s="196"/>
    </row>
    <row r="11" spans="1:47" x14ac:dyDescent="0.25">
      <c r="B11" s="194"/>
      <c r="C11" s="195"/>
      <c r="D11" s="195"/>
      <c r="E11" s="195"/>
      <c r="F11" s="195"/>
      <c r="G11" s="196"/>
      <c r="J11" s="194"/>
      <c r="K11" s="195"/>
      <c r="L11" s="195"/>
      <c r="M11" s="195"/>
      <c r="N11" s="195"/>
      <c r="O11" s="196"/>
      <c r="P11" s="43"/>
      <c r="Q11" s="39"/>
      <c r="R11" s="194"/>
      <c r="S11" s="195"/>
      <c r="T11" s="195"/>
      <c r="U11" s="195"/>
      <c r="V11" s="195"/>
      <c r="W11" s="196"/>
      <c r="Z11" s="194"/>
      <c r="AA11" s="195"/>
      <c r="AB11" s="195"/>
      <c r="AC11" s="195"/>
      <c r="AD11" s="195"/>
      <c r="AE11" s="196"/>
      <c r="AG11" s="38"/>
      <c r="AH11" s="194"/>
      <c r="AI11" s="195"/>
      <c r="AJ11" s="195"/>
      <c r="AK11" s="195"/>
      <c r="AL11" s="195"/>
      <c r="AM11" s="196"/>
      <c r="AP11" s="194"/>
      <c r="AQ11" s="195"/>
      <c r="AR11" s="195"/>
      <c r="AS11" s="195"/>
      <c r="AT11" s="195"/>
      <c r="AU11" s="196"/>
    </row>
    <row r="12" spans="1:47" x14ac:dyDescent="0.25">
      <c r="B12" s="194"/>
      <c r="C12" s="195"/>
      <c r="D12" s="195"/>
      <c r="E12" s="195"/>
      <c r="F12" s="195"/>
      <c r="G12" s="196"/>
      <c r="J12" s="194"/>
      <c r="K12" s="195"/>
      <c r="L12" s="195"/>
      <c r="M12" s="195"/>
      <c r="N12" s="195"/>
      <c r="O12" s="196"/>
      <c r="P12" s="43"/>
      <c r="Q12" s="39"/>
      <c r="R12" s="194"/>
      <c r="S12" s="195"/>
      <c r="T12" s="195"/>
      <c r="U12" s="195"/>
      <c r="V12" s="195"/>
      <c r="W12" s="196"/>
      <c r="Z12" s="194"/>
      <c r="AA12" s="195"/>
      <c r="AB12" s="195"/>
      <c r="AC12" s="195"/>
      <c r="AD12" s="195"/>
      <c r="AE12" s="196"/>
      <c r="AG12" s="38"/>
      <c r="AH12" s="194"/>
      <c r="AI12" s="195"/>
      <c r="AJ12" s="195"/>
      <c r="AK12" s="195"/>
      <c r="AL12" s="195"/>
      <c r="AM12" s="196"/>
      <c r="AP12" s="194"/>
      <c r="AQ12" s="195"/>
      <c r="AR12" s="195"/>
      <c r="AS12" s="195"/>
      <c r="AT12" s="195"/>
      <c r="AU12" s="196"/>
    </row>
    <row r="13" spans="1:47" x14ac:dyDescent="0.25">
      <c r="B13" s="194"/>
      <c r="C13" s="195"/>
      <c r="D13" s="195"/>
      <c r="E13" s="195"/>
      <c r="F13" s="195"/>
      <c r="G13" s="196"/>
      <c r="J13" s="194"/>
      <c r="K13" s="195"/>
      <c r="L13" s="195"/>
      <c r="M13" s="195"/>
      <c r="N13" s="195"/>
      <c r="O13" s="196"/>
      <c r="P13" s="43"/>
      <c r="Q13" s="39"/>
      <c r="R13" s="194"/>
      <c r="S13" s="195"/>
      <c r="T13" s="195"/>
      <c r="U13" s="195"/>
      <c r="V13" s="195"/>
      <c r="W13" s="196"/>
      <c r="Z13" s="194"/>
      <c r="AA13" s="195"/>
      <c r="AB13" s="195"/>
      <c r="AC13" s="195"/>
      <c r="AD13" s="195"/>
      <c r="AE13" s="196"/>
      <c r="AG13" s="38"/>
      <c r="AH13" s="194"/>
      <c r="AI13" s="195"/>
      <c r="AJ13" s="195"/>
      <c r="AK13" s="195"/>
      <c r="AL13" s="195"/>
      <c r="AM13" s="196"/>
      <c r="AP13" s="194"/>
      <c r="AQ13" s="195"/>
      <c r="AR13" s="195"/>
      <c r="AS13" s="195"/>
      <c r="AT13" s="195"/>
      <c r="AU13" s="196"/>
    </row>
    <row r="14" spans="1:47" x14ac:dyDescent="0.25">
      <c r="B14" s="194"/>
      <c r="C14" s="195"/>
      <c r="D14" s="195"/>
      <c r="E14" s="195"/>
      <c r="F14" s="195"/>
      <c r="G14" s="196"/>
      <c r="J14" s="194"/>
      <c r="K14" s="195"/>
      <c r="L14" s="195"/>
      <c r="M14" s="195"/>
      <c r="N14" s="195"/>
      <c r="O14" s="196"/>
      <c r="P14" s="43"/>
      <c r="Q14" s="39"/>
      <c r="R14" s="194"/>
      <c r="S14" s="195"/>
      <c r="T14" s="195"/>
      <c r="U14" s="195"/>
      <c r="V14" s="195"/>
      <c r="W14" s="196"/>
      <c r="Z14" s="194"/>
      <c r="AA14" s="195"/>
      <c r="AB14" s="195"/>
      <c r="AC14" s="195"/>
      <c r="AD14" s="195"/>
      <c r="AE14" s="196"/>
      <c r="AG14" s="38"/>
      <c r="AH14" s="194"/>
      <c r="AI14" s="195"/>
      <c r="AJ14" s="195"/>
      <c r="AK14" s="195"/>
      <c r="AL14" s="195"/>
      <c r="AM14" s="196"/>
      <c r="AP14" s="194"/>
      <c r="AQ14" s="195"/>
      <c r="AR14" s="195"/>
      <c r="AS14" s="195"/>
      <c r="AT14" s="195"/>
      <c r="AU14" s="196"/>
    </row>
    <row r="15" spans="1:47" x14ac:dyDescent="0.25">
      <c r="B15" s="194"/>
      <c r="C15" s="195"/>
      <c r="D15" s="195"/>
      <c r="E15" s="195"/>
      <c r="F15" s="195"/>
      <c r="G15" s="196"/>
      <c r="J15" s="194"/>
      <c r="K15" s="195"/>
      <c r="L15" s="195"/>
      <c r="M15" s="195"/>
      <c r="N15" s="195"/>
      <c r="O15" s="196"/>
      <c r="P15" s="43"/>
      <c r="Q15" s="39"/>
      <c r="R15" s="194"/>
      <c r="S15" s="195"/>
      <c r="T15" s="195"/>
      <c r="U15" s="195"/>
      <c r="V15" s="195"/>
      <c r="W15" s="196"/>
      <c r="Z15" s="194"/>
      <c r="AA15" s="195"/>
      <c r="AB15" s="195"/>
      <c r="AC15" s="195"/>
      <c r="AD15" s="195"/>
      <c r="AE15" s="196"/>
      <c r="AG15" s="38"/>
      <c r="AH15" s="194"/>
      <c r="AI15" s="195"/>
      <c r="AJ15" s="195"/>
      <c r="AK15" s="195"/>
      <c r="AL15" s="195"/>
      <c r="AM15" s="196"/>
      <c r="AP15" s="194"/>
      <c r="AQ15" s="195"/>
      <c r="AR15" s="195"/>
      <c r="AS15" s="195"/>
      <c r="AT15" s="195"/>
      <c r="AU15" s="196"/>
    </row>
    <row r="16" spans="1:47" x14ac:dyDescent="0.25">
      <c r="B16" s="194"/>
      <c r="C16" s="195"/>
      <c r="D16" s="195"/>
      <c r="E16" s="195"/>
      <c r="F16" s="195"/>
      <c r="G16" s="196"/>
      <c r="J16" s="194"/>
      <c r="K16" s="195"/>
      <c r="L16" s="195"/>
      <c r="M16" s="195"/>
      <c r="N16" s="195"/>
      <c r="O16" s="196"/>
      <c r="P16" s="43"/>
      <c r="Q16" s="39"/>
      <c r="R16" s="194"/>
      <c r="S16" s="195"/>
      <c r="T16" s="195"/>
      <c r="U16" s="195"/>
      <c r="V16" s="195"/>
      <c r="W16" s="196"/>
      <c r="Z16" s="194"/>
      <c r="AA16" s="195"/>
      <c r="AB16" s="195"/>
      <c r="AC16" s="195"/>
      <c r="AD16" s="195"/>
      <c r="AE16" s="196"/>
      <c r="AG16" s="38"/>
      <c r="AH16" s="194"/>
      <c r="AI16" s="195"/>
      <c r="AJ16" s="195"/>
      <c r="AK16" s="195"/>
      <c r="AL16" s="195"/>
      <c r="AM16" s="196"/>
      <c r="AP16" s="194"/>
      <c r="AQ16" s="195"/>
      <c r="AR16" s="195"/>
      <c r="AS16" s="195"/>
      <c r="AT16" s="195"/>
      <c r="AU16" s="196"/>
    </row>
    <row r="17" spans="1:47" x14ac:dyDescent="0.25">
      <c r="B17" s="194"/>
      <c r="C17" s="195"/>
      <c r="D17" s="195"/>
      <c r="E17" s="195"/>
      <c r="F17" s="195"/>
      <c r="G17" s="196"/>
      <c r="J17" s="194"/>
      <c r="K17" s="195"/>
      <c r="L17" s="195"/>
      <c r="M17" s="195"/>
      <c r="N17" s="195"/>
      <c r="O17" s="196"/>
      <c r="P17" s="43"/>
      <c r="Q17" s="39"/>
      <c r="R17" s="194"/>
      <c r="S17" s="195"/>
      <c r="T17" s="195"/>
      <c r="U17" s="195"/>
      <c r="V17" s="195"/>
      <c r="W17" s="196"/>
      <c r="Z17" s="194"/>
      <c r="AA17" s="195"/>
      <c r="AB17" s="195"/>
      <c r="AC17" s="195"/>
      <c r="AD17" s="195"/>
      <c r="AE17" s="196"/>
      <c r="AG17" s="38"/>
      <c r="AH17" s="194"/>
      <c r="AI17" s="195"/>
      <c r="AJ17" s="195"/>
      <c r="AK17" s="195"/>
      <c r="AL17" s="195"/>
      <c r="AM17" s="196"/>
      <c r="AP17" s="194"/>
      <c r="AQ17" s="195"/>
      <c r="AR17" s="195"/>
      <c r="AS17" s="195"/>
      <c r="AT17" s="195"/>
      <c r="AU17" s="196"/>
    </row>
    <row r="18" spans="1:47" x14ac:dyDescent="0.25">
      <c r="B18" s="194"/>
      <c r="C18" s="195"/>
      <c r="D18" s="195"/>
      <c r="E18" s="195"/>
      <c r="F18" s="195"/>
      <c r="G18" s="196"/>
      <c r="J18" s="194"/>
      <c r="K18" s="195"/>
      <c r="L18" s="195"/>
      <c r="M18" s="195"/>
      <c r="N18" s="195"/>
      <c r="O18" s="196"/>
      <c r="P18" s="43"/>
      <c r="Q18" s="39"/>
      <c r="R18" s="194"/>
      <c r="S18" s="195"/>
      <c r="T18" s="195"/>
      <c r="U18" s="195"/>
      <c r="V18" s="195"/>
      <c r="W18" s="196"/>
      <c r="Z18" s="194"/>
      <c r="AA18" s="195"/>
      <c r="AB18" s="195"/>
      <c r="AC18" s="195"/>
      <c r="AD18" s="195"/>
      <c r="AE18" s="196"/>
      <c r="AG18" s="38"/>
      <c r="AH18" s="194"/>
      <c r="AI18" s="195"/>
      <c r="AJ18" s="195"/>
      <c r="AK18" s="195"/>
      <c r="AL18" s="195"/>
      <c r="AM18" s="196"/>
      <c r="AP18" s="194"/>
      <c r="AQ18" s="195"/>
      <c r="AR18" s="195"/>
      <c r="AS18" s="195"/>
      <c r="AT18" s="195"/>
      <c r="AU18" s="196"/>
    </row>
    <row r="19" spans="1:47" x14ac:dyDescent="0.25">
      <c r="B19" s="194"/>
      <c r="C19" s="195"/>
      <c r="D19" s="195"/>
      <c r="E19" s="195"/>
      <c r="F19" s="195"/>
      <c r="G19" s="196"/>
      <c r="J19" s="194"/>
      <c r="K19" s="195"/>
      <c r="L19" s="195"/>
      <c r="M19" s="195"/>
      <c r="N19" s="195"/>
      <c r="O19" s="196"/>
      <c r="P19" s="43"/>
      <c r="Q19" s="39"/>
      <c r="R19" s="194"/>
      <c r="S19" s="195"/>
      <c r="T19" s="195"/>
      <c r="U19" s="195"/>
      <c r="V19" s="195"/>
      <c r="W19" s="196"/>
      <c r="Z19" s="194"/>
      <c r="AA19" s="195"/>
      <c r="AB19" s="195"/>
      <c r="AC19" s="195"/>
      <c r="AD19" s="195"/>
      <c r="AE19" s="196"/>
      <c r="AG19" s="38"/>
      <c r="AH19" s="194"/>
      <c r="AI19" s="195"/>
      <c r="AJ19" s="195"/>
      <c r="AK19" s="195"/>
      <c r="AL19" s="195"/>
      <c r="AM19" s="196"/>
      <c r="AP19" s="194"/>
      <c r="AQ19" s="195"/>
      <c r="AR19" s="195"/>
      <c r="AS19" s="195"/>
      <c r="AT19" s="195"/>
      <c r="AU19" s="196"/>
    </row>
    <row r="20" spans="1:47" x14ac:dyDescent="0.25">
      <c r="B20" s="194"/>
      <c r="C20" s="195"/>
      <c r="D20" s="195"/>
      <c r="E20" s="195"/>
      <c r="F20" s="195"/>
      <c r="G20" s="196"/>
      <c r="J20" s="194"/>
      <c r="K20" s="195"/>
      <c r="L20" s="195"/>
      <c r="M20" s="195"/>
      <c r="N20" s="195"/>
      <c r="O20" s="196"/>
      <c r="P20" s="43"/>
      <c r="Q20" s="39"/>
      <c r="R20" s="194"/>
      <c r="S20" s="195"/>
      <c r="T20" s="195"/>
      <c r="U20" s="195"/>
      <c r="V20" s="195"/>
      <c r="W20" s="196"/>
      <c r="Z20" s="194"/>
      <c r="AA20" s="195"/>
      <c r="AB20" s="195"/>
      <c r="AC20" s="195"/>
      <c r="AD20" s="195"/>
      <c r="AE20" s="196"/>
      <c r="AG20" s="38"/>
      <c r="AH20" s="194"/>
      <c r="AI20" s="195"/>
      <c r="AJ20" s="195"/>
      <c r="AK20" s="195"/>
      <c r="AL20" s="195"/>
      <c r="AM20" s="196"/>
      <c r="AP20" s="194"/>
      <c r="AQ20" s="195"/>
      <c r="AR20" s="195"/>
      <c r="AS20" s="195"/>
      <c r="AT20" s="195"/>
      <c r="AU20" s="196"/>
    </row>
    <row r="21" spans="1:47" x14ac:dyDescent="0.25">
      <c r="B21" s="194"/>
      <c r="C21" s="195"/>
      <c r="D21" s="195"/>
      <c r="E21" s="195"/>
      <c r="F21" s="195"/>
      <c r="G21" s="196"/>
      <c r="J21" s="194"/>
      <c r="K21" s="195"/>
      <c r="L21" s="195"/>
      <c r="M21" s="195"/>
      <c r="N21" s="195"/>
      <c r="O21" s="196"/>
      <c r="P21" s="43"/>
      <c r="Q21" s="39"/>
      <c r="R21" s="194"/>
      <c r="S21" s="195"/>
      <c r="T21" s="195"/>
      <c r="U21" s="195"/>
      <c r="V21" s="195"/>
      <c r="W21" s="196"/>
      <c r="Z21" s="194"/>
      <c r="AA21" s="195"/>
      <c r="AB21" s="195"/>
      <c r="AC21" s="195"/>
      <c r="AD21" s="195"/>
      <c r="AE21" s="196"/>
      <c r="AG21" s="38"/>
      <c r="AH21" s="194"/>
      <c r="AI21" s="195"/>
      <c r="AJ21" s="195"/>
      <c r="AK21" s="195"/>
      <c r="AL21" s="195"/>
      <c r="AM21" s="196"/>
      <c r="AP21" s="194"/>
      <c r="AQ21" s="195"/>
      <c r="AR21" s="195"/>
      <c r="AS21" s="195"/>
      <c r="AT21" s="195"/>
      <c r="AU21" s="196"/>
    </row>
    <row r="22" spans="1:47" x14ac:dyDescent="0.25">
      <c r="B22" s="194"/>
      <c r="C22" s="195"/>
      <c r="D22" s="195"/>
      <c r="E22" s="195"/>
      <c r="F22" s="195"/>
      <c r="G22" s="196"/>
      <c r="J22" s="194"/>
      <c r="K22" s="195"/>
      <c r="L22" s="195"/>
      <c r="M22" s="195"/>
      <c r="N22" s="195"/>
      <c r="O22" s="196"/>
      <c r="P22" s="43"/>
      <c r="Q22" s="39"/>
      <c r="R22" s="194"/>
      <c r="S22" s="195"/>
      <c r="T22" s="195"/>
      <c r="U22" s="195"/>
      <c r="V22" s="195"/>
      <c r="W22" s="196"/>
      <c r="Z22" s="194"/>
      <c r="AA22" s="195"/>
      <c r="AB22" s="195"/>
      <c r="AC22" s="195"/>
      <c r="AD22" s="195"/>
      <c r="AE22" s="196"/>
      <c r="AG22" s="38"/>
      <c r="AH22" s="194"/>
      <c r="AI22" s="195"/>
      <c r="AJ22" s="195"/>
      <c r="AK22" s="195"/>
      <c r="AL22" s="195"/>
      <c r="AM22" s="196"/>
      <c r="AP22" s="194"/>
      <c r="AQ22" s="195"/>
      <c r="AR22" s="195"/>
      <c r="AS22" s="195"/>
      <c r="AT22" s="195"/>
      <c r="AU22" s="196"/>
    </row>
    <row r="23" spans="1:47" x14ac:dyDescent="0.25">
      <c r="B23" s="194"/>
      <c r="C23" s="195"/>
      <c r="D23" s="195"/>
      <c r="E23" s="195"/>
      <c r="F23" s="195"/>
      <c r="G23" s="196"/>
      <c r="J23" s="194"/>
      <c r="K23" s="195"/>
      <c r="L23" s="195"/>
      <c r="M23" s="195"/>
      <c r="N23" s="195"/>
      <c r="O23" s="196"/>
      <c r="P23" s="43"/>
      <c r="Q23" s="39"/>
      <c r="R23" s="194"/>
      <c r="S23" s="195"/>
      <c r="T23" s="195"/>
      <c r="U23" s="195"/>
      <c r="V23" s="195"/>
      <c r="W23" s="196"/>
      <c r="Z23" s="194"/>
      <c r="AA23" s="195"/>
      <c r="AB23" s="195"/>
      <c r="AC23" s="195"/>
      <c r="AD23" s="195"/>
      <c r="AE23" s="196"/>
      <c r="AG23" s="38"/>
      <c r="AH23" s="194"/>
      <c r="AI23" s="195"/>
      <c r="AJ23" s="195"/>
      <c r="AK23" s="195"/>
      <c r="AL23" s="195"/>
      <c r="AM23" s="196"/>
      <c r="AP23" s="194"/>
      <c r="AQ23" s="195"/>
      <c r="AR23" s="195"/>
      <c r="AS23" s="195"/>
      <c r="AT23" s="195"/>
      <c r="AU23" s="196"/>
    </row>
    <row r="24" spans="1:47" ht="15.75" thickBot="1" x14ac:dyDescent="0.3">
      <c r="B24" s="197"/>
      <c r="C24" s="198"/>
      <c r="D24" s="198"/>
      <c r="E24" s="198"/>
      <c r="F24" s="198"/>
      <c r="G24" s="199"/>
      <c r="J24" s="197"/>
      <c r="K24" s="198"/>
      <c r="L24" s="198"/>
      <c r="M24" s="198"/>
      <c r="N24" s="198"/>
      <c r="O24" s="199"/>
      <c r="P24" s="43"/>
      <c r="Q24" s="39"/>
      <c r="R24" s="197"/>
      <c r="S24" s="198"/>
      <c r="T24" s="198"/>
      <c r="U24" s="198"/>
      <c r="V24" s="198"/>
      <c r="W24" s="199"/>
      <c r="Z24" s="197"/>
      <c r="AA24" s="198"/>
      <c r="AB24" s="198"/>
      <c r="AC24" s="198"/>
      <c r="AD24" s="198"/>
      <c r="AE24" s="199"/>
      <c r="AG24" s="38"/>
      <c r="AH24" s="197"/>
      <c r="AI24" s="198"/>
      <c r="AJ24" s="198"/>
      <c r="AK24" s="198"/>
      <c r="AL24" s="198"/>
      <c r="AM24" s="199"/>
      <c r="AP24" s="197"/>
      <c r="AQ24" s="198"/>
      <c r="AR24" s="198"/>
      <c r="AS24" s="198"/>
      <c r="AT24" s="198"/>
      <c r="AU24" s="199"/>
    </row>
    <row r="26" spans="1:47" ht="15.75" thickBot="1" x14ac:dyDescent="0.3">
      <c r="A26" s="34" t="s">
        <v>65</v>
      </c>
      <c r="I26" t="s">
        <v>67</v>
      </c>
      <c r="Q26" t="s">
        <v>258</v>
      </c>
      <c r="Y26">
        <v>0</v>
      </c>
      <c r="AG26" t="s">
        <v>69</v>
      </c>
      <c r="AO26" s="38" t="s">
        <v>71</v>
      </c>
    </row>
    <row r="27" spans="1:47" ht="15" customHeight="1" x14ac:dyDescent="0.25">
      <c r="A27" s="35">
        <v>250000</v>
      </c>
      <c r="B27" s="191" t="s">
        <v>165</v>
      </c>
      <c r="C27" s="192"/>
      <c r="D27" s="192"/>
      <c r="E27" s="192"/>
      <c r="F27" s="192"/>
      <c r="G27" s="193"/>
      <c r="I27">
        <v>12</v>
      </c>
      <c r="J27" s="191" t="s">
        <v>116</v>
      </c>
      <c r="K27" s="192"/>
      <c r="L27" s="192"/>
      <c r="M27" s="192"/>
      <c r="N27" s="192"/>
      <c r="O27" s="193"/>
      <c r="P27" s="43"/>
      <c r="Q27">
        <v>22</v>
      </c>
      <c r="R27" s="191" t="s">
        <v>259</v>
      </c>
      <c r="S27" s="212"/>
      <c r="T27" s="212"/>
      <c r="U27" s="212"/>
      <c r="V27" s="212"/>
      <c r="W27" s="213"/>
      <c r="X27" s="39"/>
      <c r="Z27" s="46"/>
      <c r="AA27" s="46"/>
      <c r="AB27" s="46"/>
      <c r="AC27" s="46"/>
      <c r="AD27" s="46"/>
      <c r="AE27" s="46"/>
      <c r="AG27">
        <v>1</v>
      </c>
      <c r="AH27" s="191" t="s">
        <v>156</v>
      </c>
      <c r="AI27" s="192"/>
      <c r="AJ27" s="192"/>
      <c r="AK27" s="192"/>
      <c r="AL27" s="192"/>
      <c r="AM27" s="193"/>
      <c r="AO27">
        <v>2</v>
      </c>
      <c r="AP27" s="191" t="s">
        <v>85</v>
      </c>
      <c r="AQ27" s="192"/>
      <c r="AR27" s="192"/>
      <c r="AS27" s="192"/>
      <c r="AT27" s="192"/>
      <c r="AU27" s="193"/>
    </row>
    <row r="28" spans="1:47" x14ac:dyDescent="0.25">
      <c r="B28" s="194"/>
      <c r="C28" s="195"/>
      <c r="D28" s="195"/>
      <c r="E28" s="195"/>
      <c r="F28" s="195"/>
      <c r="G28" s="196"/>
      <c r="J28" s="194"/>
      <c r="K28" s="195"/>
      <c r="L28" s="195"/>
      <c r="M28" s="195"/>
      <c r="N28" s="195"/>
      <c r="O28" s="196"/>
      <c r="P28" s="43"/>
      <c r="R28" s="214"/>
      <c r="S28" s="181"/>
      <c r="T28" s="181"/>
      <c r="U28" s="181"/>
      <c r="V28" s="181"/>
      <c r="W28" s="215"/>
      <c r="X28" s="39"/>
      <c r="Z28" s="46"/>
      <c r="AA28" s="46"/>
      <c r="AB28" s="46"/>
      <c r="AC28" s="46"/>
      <c r="AD28" s="46"/>
      <c r="AE28" s="46"/>
      <c r="AH28" s="194"/>
      <c r="AI28" s="195"/>
      <c r="AJ28" s="195"/>
      <c r="AK28" s="195"/>
      <c r="AL28" s="195"/>
      <c r="AM28" s="196"/>
      <c r="AP28" s="194"/>
      <c r="AQ28" s="195"/>
      <c r="AR28" s="195"/>
      <c r="AS28" s="195"/>
      <c r="AT28" s="195"/>
      <c r="AU28" s="196"/>
    </row>
    <row r="29" spans="1:47" x14ac:dyDescent="0.25">
      <c r="B29" s="194"/>
      <c r="C29" s="195"/>
      <c r="D29" s="195"/>
      <c r="E29" s="195"/>
      <c r="F29" s="195"/>
      <c r="G29" s="196"/>
      <c r="J29" s="194"/>
      <c r="K29" s="195"/>
      <c r="L29" s="195"/>
      <c r="M29" s="195"/>
      <c r="N29" s="195"/>
      <c r="O29" s="196"/>
      <c r="P29" s="43"/>
      <c r="R29" s="214"/>
      <c r="S29" s="181"/>
      <c r="T29" s="181"/>
      <c r="U29" s="181"/>
      <c r="V29" s="181"/>
      <c r="W29" s="215"/>
      <c r="X29" s="39"/>
      <c r="Z29" s="46"/>
      <c r="AA29" s="46"/>
      <c r="AB29" s="46"/>
      <c r="AC29" s="46"/>
      <c r="AD29" s="46"/>
      <c r="AE29" s="46"/>
      <c r="AH29" s="194"/>
      <c r="AI29" s="195"/>
      <c r="AJ29" s="195"/>
      <c r="AK29" s="195"/>
      <c r="AL29" s="195"/>
      <c r="AM29" s="196"/>
      <c r="AP29" s="194"/>
      <c r="AQ29" s="195"/>
      <c r="AR29" s="195"/>
      <c r="AS29" s="195"/>
      <c r="AT29" s="195"/>
      <c r="AU29" s="196"/>
    </row>
    <row r="30" spans="1:47" x14ac:dyDescent="0.25">
      <c r="B30" s="194"/>
      <c r="C30" s="195"/>
      <c r="D30" s="195"/>
      <c r="E30" s="195"/>
      <c r="F30" s="195"/>
      <c r="G30" s="196"/>
      <c r="J30" s="194"/>
      <c r="K30" s="195"/>
      <c r="L30" s="195"/>
      <c r="M30" s="195"/>
      <c r="N30" s="195"/>
      <c r="O30" s="196"/>
      <c r="P30" s="43"/>
      <c r="R30" s="214"/>
      <c r="S30" s="181"/>
      <c r="T30" s="181"/>
      <c r="U30" s="181"/>
      <c r="V30" s="181"/>
      <c r="W30" s="215"/>
      <c r="X30" s="39"/>
      <c r="Z30" s="46"/>
      <c r="AA30" s="46"/>
      <c r="AB30" s="46"/>
      <c r="AC30" s="46"/>
      <c r="AD30" s="46"/>
      <c r="AE30" s="46"/>
      <c r="AH30" s="194"/>
      <c r="AI30" s="195"/>
      <c r="AJ30" s="195"/>
      <c r="AK30" s="195"/>
      <c r="AL30" s="195"/>
      <c r="AM30" s="196"/>
      <c r="AP30" s="194"/>
      <c r="AQ30" s="195"/>
      <c r="AR30" s="195"/>
      <c r="AS30" s="195"/>
      <c r="AT30" s="195"/>
      <c r="AU30" s="196"/>
    </row>
    <row r="31" spans="1:47" x14ac:dyDescent="0.25">
      <c r="B31" s="194"/>
      <c r="C31" s="195"/>
      <c r="D31" s="195"/>
      <c r="E31" s="195"/>
      <c r="F31" s="195"/>
      <c r="G31" s="196"/>
      <c r="J31" s="194"/>
      <c r="K31" s="195"/>
      <c r="L31" s="195"/>
      <c r="M31" s="195"/>
      <c r="N31" s="195"/>
      <c r="O31" s="196"/>
      <c r="P31" s="43"/>
      <c r="R31" s="214"/>
      <c r="S31" s="181"/>
      <c r="T31" s="181"/>
      <c r="U31" s="181"/>
      <c r="V31" s="181"/>
      <c r="W31" s="215"/>
      <c r="X31" s="39"/>
      <c r="Z31" s="46"/>
      <c r="AA31" s="46"/>
      <c r="AB31" s="46"/>
      <c r="AC31" s="46"/>
      <c r="AD31" s="46"/>
      <c r="AE31" s="46"/>
      <c r="AH31" s="194"/>
      <c r="AI31" s="195"/>
      <c r="AJ31" s="195"/>
      <c r="AK31" s="195"/>
      <c r="AL31" s="195"/>
      <c r="AM31" s="196"/>
      <c r="AP31" s="194"/>
      <c r="AQ31" s="195"/>
      <c r="AR31" s="195"/>
      <c r="AS31" s="195"/>
      <c r="AT31" s="195"/>
      <c r="AU31" s="196"/>
    </row>
    <row r="32" spans="1:47" x14ac:dyDescent="0.25">
      <c r="B32" s="194"/>
      <c r="C32" s="195"/>
      <c r="D32" s="195"/>
      <c r="E32" s="195"/>
      <c r="F32" s="195"/>
      <c r="G32" s="196"/>
      <c r="J32" s="194"/>
      <c r="K32" s="195"/>
      <c r="L32" s="195"/>
      <c r="M32" s="195"/>
      <c r="N32" s="195"/>
      <c r="O32" s="196"/>
      <c r="P32" s="43"/>
      <c r="R32" s="214"/>
      <c r="S32" s="181"/>
      <c r="T32" s="181"/>
      <c r="U32" s="181"/>
      <c r="V32" s="181"/>
      <c r="W32" s="215"/>
      <c r="X32" s="39"/>
      <c r="Z32" s="46"/>
      <c r="AA32" s="46"/>
      <c r="AB32" s="46"/>
      <c r="AC32" s="46"/>
      <c r="AD32" s="46"/>
      <c r="AE32" s="46"/>
      <c r="AH32" s="194"/>
      <c r="AI32" s="195"/>
      <c r="AJ32" s="195"/>
      <c r="AK32" s="195"/>
      <c r="AL32" s="195"/>
      <c r="AM32" s="196"/>
      <c r="AP32" s="194"/>
      <c r="AQ32" s="195"/>
      <c r="AR32" s="195"/>
      <c r="AS32" s="195"/>
      <c r="AT32" s="195"/>
      <c r="AU32" s="196"/>
    </row>
    <row r="33" spans="2:47" x14ac:dyDescent="0.25">
      <c r="B33" s="194"/>
      <c r="C33" s="195"/>
      <c r="D33" s="195"/>
      <c r="E33" s="195"/>
      <c r="F33" s="195"/>
      <c r="G33" s="196"/>
      <c r="J33" s="194"/>
      <c r="K33" s="195"/>
      <c r="L33" s="195"/>
      <c r="M33" s="195"/>
      <c r="N33" s="195"/>
      <c r="O33" s="196"/>
      <c r="P33" s="43"/>
      <c r="R33" s="214"/>
      <c r="S33" s="181"/>
      <c r="T33" s="181"/>
      <c r="U33" s="181"/>
      <c r="V33" s="181"/>
      <c r="W33" s="215"/>
      <c r="X33" s="39"/>
      <c r="Z33" s="46"/>
      <c r="AA33" s="46"/>
      <c r="AB33" s="46"/>
      <c r="AC33" s="46"/>
      <c r="AD33" s="46"/>
      <c r="AE33" s="46"/>
      <c r="AH33" s="194"/>
      <c r="AI33" s="195"/>
      <c r="AJ33" s="195"/>
      <c r="AK33" s="195"/>
      <c r="AL33" s="195"/>
      <c r="AM33" s="196"/>
      <c r="AP33" s="194"/>
      <c r="AQ33" s="195"/>
      <c r="AR33" s="195"/>
      <c r="AS33" s="195"/>
      <c r="AT33" s="195"/>
      <c r="AU33" s="196"/>
    </row>
    <row r="34" spans="2:47" x14ac:dyDescent="0.25">
      <c r="B34" s="194"/>
      <c r="C34" s="195"/>
      <c r="D34" s="195"/>
      <c r="E34" s="195"/>
      <c r="F34" s="195"/>
      <c r="G34" s="196"/>
      <c r="J34" s="194"/>
      <c r="K34" s="195"/>
      <c r="L34" s="195"/>
      <c r="M34" s="195"/>
      <c r="N34" s="195"/>
      <c r="O34" s="196"/>
      <c r="P34" s="43"/>
      <c r="R34" s="214"/>
      <c r="S34" s="181"/>
      <c r="T34" s="181"/>
      <c r="U34" s="181"/>
      <c r="V34" s="181"/>
      <c r="W34" s="215"/>
      <c r="X34" s="39"/>
      <c r="Z34" s="46"/>
      <c r="AA34" s="46"/>
      <c r="AB34" s="46"/>
      <c r="AC34" s="46"/>
      <c r="AD34" s="46"/>
      <c r="AE34" s="46"/>
      <c r="AH34" s="194"/>
      <c r="AI34" s="195"/>
      <c r="AJ34" s="195"/>
      <c r="AK34" s="195"/>
      <c r="AL34" s="195"/>
      <c r="AM34" s="196"/>
      <c r="AP34" s="194"/>
      <c r="AQ34" s="195"/>
      <c r="AR34" s="195"/>
      <c r="AS34" s="195"/>
      <c r="AT34" s="195"/>
      <c r="AU34" s="196"/>
    </row>
    <row r="35" spans="2:47" x14ac:dyDescent="0.25">
      <c r="B35" s="194"/>
      <c r="C35" s="195"/>
      <c r="D35" s="195"/>
      <c r="E35" s="195"/>
      <c r="F35" s="195"/>
      <c r="G35" s="196"/>
      <c r="J35" s="194"/>
      <c r="K35" s="195"/>
      <c r="L35" s="195"/>
      <c r="M35" s="195"/>
      <c r="N35" s="195"/>
      <c r="O35" s="196"/>
      <c r="P35" s="43"/>
      <c r="R35" s="214"/>
      <c r="S35" s="181"/>
      <c r="T35" s="181"/>
      <c r="U35" s="181"/>
      <c r="V35" s="181"/>
      <c r="W35" s="215"/>
      <c r="X35" s="39"/>
      <c r="Z35" s="46"/>
      <c r="AA35" s="46"/>
      <c r="AB35" s="46"/>
      <c r="AC35" s="46"/>
      <c r="AD35" s="46"/>
      <c r="AE35" s="46"/>
      <c r="AH35" s="194"/>
      <c r="AI35" s="195"/>
      <c r="AJ35" s="195"/>
      <c r="AK35" s="195"/>
      <c r="AL35" s="195"/>
      <c r="AM35" s="196"/>
      <c r="AP35" s="194"/>
      <c r="AQ35" s="195"/>
      <c r="AR35" s="195"/>
      <c r="AS35" s="195"/>
      <c r="AT35" s="195"/>
      <c r="AU35" s="196"/>
    </row>
    <row r="36" spans="2:47" x14ac:dyDescent="0.25">
      <c r="B36" s="194"/>
      <c r="C36" s="195"/>
      <c r="D36" s="195"/>
      <c r="E36" s="195"/>
      <c r="F36" s="195"/>
      <c r="G36" s="196"/>
      <c r="J36" s="194"/>
      <c r="K36" s="195"/>
      <c r="L36" s="195"/>
      <c r="M36" s="195"/>
      <c r="N36" s="195"/>
      <c r="O36" s="196"/>
      <c r="P36" s="43"/>
      <c r="R36" s="214"/>
      <c r="S36" s="181"/>
      <c r="T36" s="181"/>
      <c r="U36" s="181"/>
      <c r="V36" s="181"/>
      <c r="W36" s="215"/>
      <c r="X36" s="39"/>
      <c r="Z36" s="46"/>
      <c r="AA36" s="46"/>
      <c r="AB36" s="46"/>
      <c r="AC36" s="46"/>
      <c r="AD36" s="46"/>
      <c r="AE36" s="46"/>
      <c r="AH36" s="194"/>
      <c r="AI36" s="195"/>
      <c r="AJ36" s="195"/>
      <c r="AK36" s="195"/>
      <c r="AL36" s="195"/>
      <c r="AM36" s="196"/>
      <c r="AP36" s="194"/>
      <c r="AQ36" s="195"/>
      <c r="AR36" s="195"/>
      <c r="AS36" s="195"/>
      <c r="AT36" s="195"/>
      <c r="AU36" s="196"/>
    </row>
    <row r="37" spans="2:47" x14ac:dyDescent="0.25">
      <c r="B37" s="194"/>
      <c r="C37" s="195"/>
      <c r="D37" s="195"/>
      <c r="E37" s="195"/>
      <c r="F37" s="195"/>
      <c r="G37" s="196"/>
      <c r="J37" s="194"/>
      <c r="K37" s="195"/>
      <c r="L37" s="195"/>
      <c r="M37" s="195"/>
      <c r="N37" s="195"/>
      <c r="O37" s="196"/>
      <c r="P37" s="43"/>
      <c r="R37" s="214"/>
      <c r="S37" s="181"/>
      <c r="T37" s="181"/>
      <c r="U37" s="181"/>
      <c r="V37" s="181"/>
      <c r="W37" s="215"/>
      <c r="X37" s="39"/>
      <c r="Z37" s="46"/>
      <c r="AA37" s="46"/>
      <c r="AB37" s="46"/>
      <c r="AC37" s="46"/>
      <c r="AD37" s="46"/>
      <c r="AE37" s="46"/>
      <c r="AH37" s="194"/>
      <c r="AI37" s="195"/>
      <c r="AJ37" s="195"/>
      <c r="AK37" s="195"/>
      <c r="AL37" s="195"/>
      <c r="AM37" s="196"/>
      <c r="AP37" s="194"/>
      <c r="AQ37" s="195"/>
      <c r="AR37" s="195"/>
      <c r="AS37" s="195"/>
      <c r="AT37" s="195"/>
      <c r="AU37" s="196"/>
    </row>
    <row r="38" spans="2:47" x14ac:dyDescent="0.25">
      <c r="B38" s="194"/>
      <c r="C38" s="195"/>
      <c r="D38" s="195"/>
      <c r="E38" s="195"/>
      <c r="F38" s="195"/>
      <c r="G38" s="196"/>
      <c r="J38" s="194"/>
      <c r="K38" s="195"/>
      <c r="L38" s="195"/>
      <c r="M38" s="195"/>
      <c r="N38" s="195"/>
      <c r="O38" s="196"/>
      <c r="P38" s="43"/>
      <c r="R38" s="214"/>
      <c r="S38" s="181"/>
      <c r="T38" s="181"/>
      <c r="U38" s="181"/>
      <c r="V38" s="181"/>
      <c r="W38" s="215"/>
      <c r="X38" s="39"/>
      <c r="Z38" s="46"/>
      <c r="AA38" s="46"/>
      <c r="AB38" s="46"/>
      <c r="AC38" s="46"/>
      <c r="AD38" s="46"/>
      <c r="AE38" s="46"/>
      <c r="AH38" s="194"/>
      <c r="AI38" s="195"/>
      <c r="AJ38" s="195"/>
      <c r="AK38" s="195"/>
      <c r="AL38" s="195"/>
      <c r="AM38" s="196"/>
      <c r="AP38" s="194"/>
      <c r="AQ38" s="195"/>
      <c r="AR38" s="195"/>
      <c r="AS38" s="195"/>
      <c r="AT38" s="195"/>
      <c r="AU38" s="196"/>
    </row>
    <row r="39" spans="2:47" x14ac:dyDescent="0.25">
      <c r="B39" s="194"/>
      <c r="C39" s="195"/>
      <c r="D39" s="195"/>
      <c r="E39" s="195"/>
      <c r="F39" s="195"/>
      <c r="G39" s="196"/>
      <c r="J39" s="194"/>
      <c r="K39" s="195"/>
      <c r="L39" s="195"/>
      <c r="M39" s="195"/>
      <c r="N39" s="195"/>
      <c r="O39" s="196"/>
      <c r="P39" s="43"/>
      <c r="R39" s="214"/>
      <c r="S39" s="181"/>
      <c r="T39" s="181"/>
      <c r="U39" s="181"/>
      <c r="V39" s="181"/>
      <c r="W39" s="215"/>
      <c r="X39" s="39"/>
      <c r="Z39" s="46"/>
      <c r="AA39" s="46"/>
      <c r="AB39" s="46"/>
      <c r="AC39" s="46"/>
      <c r="AD39" s="46"/>
      <c r="AE39" s="46"/>
      <c r="AH39" s="194"/>
      <c r="AI39" s="195"/>
      <c r="AJ39" s="195"/>
      <c r="AK39" s="195"/>
      <c r="AL39" s="195"/>
      <c r="AM39" s="196"/>
      <c r="AP39" s="194"/>
      <c r="AQ39" s="195"/>
      <c r="AR39" s="195"/>
      <c r="AS39" s="195"/>
      <c r="AT39" s="195"/>
      <c r="AU39" s="196"/>
    </row>
    <row r="40" spans="2:47" x14ac:dyDescent="0.25">
      <c r="B40" s="194"/>
      <c r="C40" s="195"/>
      <c r="D40" s="195"/>
      <c r="E40" s="195"/>
      <c r="F40" s="195"/>
      <c r="G40" s="196"/>
      <c r="J40" s="194"/>
      <c r="K40" s="195"/>
      <c r="L40" s="195"/>
      <c r="M40" s="195"/>
      <c r="N40" s="195"/>
      <c r="O40" s="196"/>
      <c r="P40" s="43"/>
      <c r="R40" s="214"/>
      <c r="S40" s="181"/>
      <c r="T40" s="181"/>
      <c r="U40" s="181"/>
      <c r="V40" s="181"/>
      <c r="W40" s="215"/>
      <c r="X40" s="39"/>
      <c r="Z40" s="46"/>
      <c r="AA40" s="46"/>
      <c r="AB40" s="46"/>
      <c r="AC40" s="46"/>
      <c r="AD40" s="46"/>
      <c r="AE40" s="46"/>
      <c r="AH40" s="194"/>
      <c r="AI40" s="195"/>
      <c r="AJ40" s="195"/>
      <c r="AK40" s="195"/>
      <c r="AL40" s="195"/>
      <c r="AM40" s="196"/>
      <c r="AP40" s="194"/>
      <c r="AQ40" s="195"/>
      <c r="AR40" s="195"/>
      <c r="AS40" s="195"/>
      <c r="AT40" s="195"/>
      <c r="AU40" s="196"/>
    </row>
    <row r="41" spans="2:47" x14ac:dyDescent="0.25">
      <c r="B41" s="194"/>
      <c r="C41" s="195"/>
      <c r="D41" s="195"/>
      <c r="E41" s="195"/>
      <c r="F41" s="195"/>
      <c r="G41" s="196"/>
      <c r="J41" s="194"/>
      <c r="K41" s="195"/>
      <c r="L41" s="195"/>
      <c r="M41" s="195"/>
      <c r="N41" s="195"/>
      <c r="O41" s="196"/>
      <c r="P41" s="43"/>
      <c r="R41" s="214"/>
      <c r="S41" s="181"/>
      <c r="T41" s="181"/>
      <c r="U41" s="181"/>
      <c r="V41" s="181"/>
      <c r="W41" s="215"/>
      <c r="X41" s="39"/>
      <c r="Z41" s="46"/>
      <c r="AA41" s="46"/>
      <c r="AB41" s="46"/>
      <c r="AC41" s="46"/>
      <c r="AD41" s="46"/>
      <c r="AE41" s="46"/>
      <c r="AH41" s="194"/>
      <c r="AI41" s="195"/>
      <c r="AJ41" s="195"/>
      <c r="AK41" s="195"/>
      <c r="AL41" s="195"/>
      <c r="AM41" s="196"/>
      <c r="AP41" s="194"/>
      <c r="AQ41" s="195"/>
      <c r="AR41" s="195"/>
      <c r="AS41" s="195"/>
      <c r="AT41" s="195"/>
      <c r="AU41" s="196"/>
    </row>
    <row r="42" spans="2:47" x14ac:dyDescent="0.25">
      <c r="B42" s="194"/>
      <c r="C42" s="195"/>
      <c r="D42" s="195"/>
      <c r="E42" s="195"/>
      <c r="F42" s="195"/>
      <c r="G42" s="196"/>
      <c r="J42" s="194"/>
      <c r="K42" s="195"/>
      <c r="L42" s="195"/>
      <c r="M42" s="195"/>
      <c r="N42" s="195"/>
      <c r="O42" s="196"/>
      <c r="P42" s="43"/>
      <c r="R42" s="214"/>
      <c r="S42" s="181"/>
      <c r="T42" s="181"/>
      <c r="U42" s="181"/>
      <c r="V42" s="181"/>
      <c r="W42" s="215"/>
      <c r="X42" s="39"/>
      <c r="Z42" s="46"/>
      <c r="AA42" s="46"/>
      <c r="AB42" s="46"/>
      <c r="AC42" s="46"/>
      <c r="AD42" s="46"/>
      <c r="AE42" s="46"/>
      <c r="AH42" s="194"/>
      <c r="AI42" s="195"/>
      <c r="AJ42" s="195"/>
      <c r="AK42" s="195"/>
      <c r="AL42" s="195"/>
      <c r="AM42" s="196"/>
      <c r="AP42" s="194"/>
      <c r="AQ42" s="195"/>
      <c r="AR42" s="195"/>
      <c r="AS42" s="195"/>
      <c r="AT42" s="195"/>
      <c r="AU42" s="196"/>
    </row>
    <row r="43" spans="2:47" x14ac:dyDescent="0.25">
      <c r="B43" s="194"/>
      <c r="C43" s="195"/>
      <c r="D43" s="195"/>
      <c r="E43" s="195"/>
      <c r="F43" s="195"/>
      <c r="G43" s="196"/>
      <c r="J43" s="194"/>
      <c r="K43" s="195"/>
      <c r="L43" s="195"/>
      <c r="M43" s="195"/>
      <c r="N43" s="195"/>
      <c r="O43" s="196"/>
      <c r="P43" s="43"/>
      <c r="R43" s="214"/>
      <c r="S43" s="181"/>
      <c r="T43" s="181"/>
      <c r="U43" s="181"/>
      <c r="V43" s="181"/>
      <c r="W43" s="215"/>
      <c r="X43" s="39"/>
      <c r="Z43" s="46"/>
      <c r="AA43" s="46"/>
      <c r="AB43" s="46"/>
      <c r="AC43" s="46"/>
      <c r="AD43" s="46"/>
      <c r="AE43" s="46"/>
      <c r="AH43" s="194"/>
      <c r="AI43" s="195"/>
      <c r="AJ43" s="195"/>
      <c r="AK43" s="195"/>
      <c r="AL43" s="195"/>
      <c r="AM43" s="196"/>
      <c r="AP43" s="194"/>
      <c r="AQ43" s="195"/>
      <c r="AR43" s="195"/>
      <c r="AS43" s="195"/>
      <c r="AT43" s="195"/>
      <c r="AU43" s="196"/>
    </row>
    <row r="44" spans="2:47" x14ac:dyDescent="0.25">
      <c r="B44" s="194"/>
      <c r="C44" s="195"/>
      <c r="D44" s="195"/>
      <c r="E44" s="195"/>
      <c r="F44" s="195"/>
      <c r="G44" s="196"/>
      <c r="J44" s="194"/>
      <c r="K44" s="195"/>
      <c r="L44" s="195"/>
      <c r="M44" s="195"/>
      <c r="N44" s="195"/>
      <c r="O44" s="196"/>
      <c r="P44" s="43"/>
      <c r="R44" s="214"/>
      <c r="S44" s="181"/>
      <c r="T44" s="181"/>
      <c r="U44" s="181"/>
      <c r="V44" s="181"/>
      <c r="W44" s="215"/>
      <c r="X44" s="39"/>
      <c r="Z44" s="46"/>
      <c r="AA44" s="46"/>
      <c r="AB44" s="46"/>
      <c r="AC44" s="46"/>
      <c r="AD44" s="46"/>
      <c r="AE44" s="46"/>
      <c r="AH44" s="194"/>
      <c r="AI44" s="195"/>
      <c r="AJ44" s="195"/>
      <c r="AK44" s="195"/>
      <c r="AL44" s="195"/>
      <c r="AM44" s="196"/>
      <c r="AP44" s="194"/>
      <c r="AQ44" s="195"/>
      <c r="AR44" s="195"/>
      <c r="AS44" s="195"/>
      <c r="AT44" s="195"/>
      <c r="AU44" s="196"/>
    </row>
    <row r="45" spans="2:47" x14ac:dyDescent="0.25">
      <c r="B45" s="194"/>
      <c r="C45" s="195"/>
      <c r="D45" s="195"/>
      <c r="E45" s="195"/>
      <c r="F45" s="195"/>
      <c r="G45" s="196"/>
      <c r="J45" s="194"/>
      <c r="K45" s="195"/>
      <c r="L45" s="195"/>
      <c r="M45" s="195"/>
      <c r="N45" s="195"/>
      <c r="O45" s="196"/>
      <c r="P45" s="43"/>
      <c r="R45" s="214"/>
      <c r="S45" s="181"/>
      <c r="T45" s="181"/>
      <c r="U45" s="181"/>
      <c r="V45" s="181"/>
      <c r="W45" s="215"/>
      <c r="X45" s="39"/>
      <c r="Z45" s="46"/>
      <c r="AA45" s="46"/>
      <c r="AB45" s="46"/>
      <c r="AC45" s="46"/>
      <c r="AD45" s="46"/>
      <c r="AE45" s="46"/>
      <c r="AH45" s="194"/>
      <c r="AI45" s="195"/>
      <c r="AJ45" s="195"/>
      <c r="AK45" s="195"/>
      <c r="AL45" s="195"/>
      <c r="AM45" s="196"/>
      <c r="AP45" s="194"/>
      <c r="AQ45" s="195"/>
      <c r="AR45" s="195"/>
      <c r="AS45" s="195"/>
      <c r="AT45" s="195"/>
      <c r="AU45" s="196"/>
    </row>
    <row r="46" spans="2:47" x14ac:dyDescent="0.25">
      <c r="B46" s="194"/>
      <c r="C46" s="195"/>
      <c r="D46" s="195"/>
      <c r="E46" s="195"/>
      <c r="F46" s="195"/>
      <c r="G46" s="196"/>
      <c r="J46" s="194"/>
      <c r="K46" s="195"/>
      <c r="L46" s="195"/>
      <c r="M46" s="195"/>
      <c r="N46" s="195"/>
      <c r="O46" s="196"/>
      <c r="P46" s="43"/>
      <c r="R46" s="214"/>
      <c r="S46" s="181"/>
      <c r="T46" s="181"/>
      <c r="U46" s="181"/>
      <c r="V46" s="181"/>
      <c r="W46" s="215"/>
      <c r="X46" s="39"/>
      <c r="Z46" s="46"/>
      <c r="AA46" s="46"/>
      <c r="AB46" s="46"/>
      <c r="AC46" s="46"/>
      <c r="AD46" s="46"/>
      <c r="AE46" s="46"/>
      <c r="AH46" s="194"/>
      <c r="AI46" s="195"/>
      <c r="AJ46" s="195"/>
      <c r="AK46" s="195"/>
      <c r="AL46" s="195"/>
      <c r="AM46" s="196"/>
      <c r="AP46" s="194"/>
      <c r="AQ46" s="195"/>
      <c r="AR46" s="195"/>
      <c r="AS46" s="195"/>
      <c r="AT46" s="195"/>
      <c r="AU46" s="196"/>
    </row>
    <row r="47" spans="2:47" ht="15.75" thickBot="1" x14ac:dyDescent="0.3">
      <c r="B47" s="197"/>
      <c r="C47" s="198"/>
      <c r="D47" s="198"/>
      <c r="E47" s="198"/>
      <c r="F47" s="198"/>
      <c r="G47" s="199"/>
      <c r="J47" s="197"/>
      <c r="K47" s="198"/>
      <c r="L47" s="198"/>
      <c r="M47" s="198"/>
      <c r="N47" s="198"/>
      <c r="O47" s="199"/>
      <c r="P47" s="43"/>
      <c r="R47" s="216"/>
      <c r="S47" s="217"/>
      <c r="T47" s="217"/>
      <c r="U47" s="217"/>
      <c r="V47" s="217"/>
      <c r="W47" s="218"/>
      <c r="X47" s="39"/>
      <c r="Z47" s="46"/>
      <c r="AA47" s="46"/>
      <c r="AB47" s="46"/>
      <c r="AC47" s="46"/>
      <c r="AD47" s="46"/>
      <c r="AE47" s="46"/>
      <c r="AH47" s="197"/>
      <c r="AI47" s="198"/>
      <c r="AJ47" s="198"/>
      <c r="AK47" s="198"/>
      <c r="AL47" s="198"/>
      <c r="AM47" s="199"/>
      <c r="AP47" s="197"/>
      <c r="AQ47" s="198"/>
      <c r="AR47" s="198"/>
      <c r="AS47" s="198"/>
      <c r="AT47" s="198"/>
      <c r="AU47" s="199"/>
    </row>
    <row r="49" spans="1:47" ht="15.75" thickBot="1" x14ac:dyDescent="0.3">
      <c r="A49" s="32" t="s">
        <v>64</v>
      </c>
      <c r="I49" t="s">
        <v>100</v>
      </c>
      <c r="Q49" t="s">
        <v>101</v>
      </c>
      <c r="AO49" s="38" t="s">
        <v>72</v>
      </c>
    </row>
    <row r="50" spans="1:47" x14ac:dyDescent="0.25">
      <c r="A50" s="33">
        <v>251000</v>
      </c>
      <c r="B50" s="191" t="s">
        <v>166</v>
      </c>
      <c r="C50" s="192"/>
      <c r="D50" s="192"/>
      <c r="E50" s="192"/>
      <c r="F50" s="192"/>
      <c r="G50" s="193"/>
      <c r="I50">
        <v>21</v>
      </c>
      <c r="J50" s="191" t="s">
        <v>216</v>
      </c>
      <c r="K50" s="192"/>
      <c r="L50" s="192"/>
      <c r="M50" s="192"/>
      <c r="N50" s="192"/>
      <c r="O50" s="193"/>
      <c r="P50" s="43"/>
      <c r="Q50">
        <v>21</v>
      </c>
      <c r="R50" s="191" t="s">
        <v>117</v>
      </c>
      <c r="S50" s="192"/>
      <c r="T50" s="192"/>
      <c r="U50" s="192"/>
      <c r="V50" s="192"/>
      <c r="W50" s="193"/>
      <c r="X50" s="39"/>
      <c r="AO50">
        <v>3</v>
      </c>
      <c r="AP50" s="191" t="s">
        <v>88</v>
      </c>
      <c r="AQ50" s="192"/>
      <c r="AR50" s="192"/>
      <c r="AS50" s="192"/>
      <c r="AT50" s="192"/>
      <c r="AU50" s="193"/>
    </row>
    <row r="51" spans="1:47" x14ac:dyDescent="0.25">
      <c r="B51" s="194"/>
      <c r="C51" s="195"/>
      <c r="D51" s="195"/>
      <c r="E51" s="195"/>
      <c r="F51" s="195"/>
      <c r="G51" s="196"/>
      <c r="J51" s="194"/>
      <c r="K51" s="195"/>
      <c r="L51" s="195"/>
      <c r="M51" s="195"/>
      <c r="N51" s="195"/>
      <c r="O51" s="196"/>
      <c r="P51" s="43"/>
      <c r="R51" s="194"/>
      <c r="S51" s="195"/>
      <c r="T51" s="195"/>
      <c r="U51" s="195"/>
      <c r="V51" s="195"/>
      <c r="W51" s="196"/>
      <c r="X51" s="39"/>
      <c r="AP51" s="194"/>
      <c r="AQ51" s="195"/>
      <c r="AR51" s="195"/>
      <c r="AS51" s="195"/>
      <c r="AT51" s="195"/>
      <c r="AU51" s="196"/>
    </row>
    <row r="52" spans="1:47" x14ac:dyDescent="0.25">
      <c r="B52" s="194"/>
      <c r="C52" s="195"/>
      <c r="D52" s="195"/>
      <c r="E52" s="195"/>
      <c r="F52" s="195"/>
      <c r="G52" s="196"/>
      <c r="J52" s="194"/>
      <c r="K52" s="195"/>
      <c r="L52" s="195"/>
      <c r="M52" s="195"/>
      <c r="N52" s="195"/>
      <c r="O52" s="196"/>
      <c r="P52" s="43"/>
      <c r="R52" s="194"/>
      <c r="S52" s="195"/>
      <c r="T52" s="195"/>
      <c r="U52" s="195"/>
      <c r="V52" s="195"/>
      <c r="W52" s="196"/>
      <c r="X52" s="39"/>
      <c r="AP52" s="194"/>
      <c r="AQ52" s="195"/>
      <c r="AR52" s="195"/>
      <c r="AS52" s="195"/>
      <c r="AT52" s="195"/>
      <c r="AU52" s="196"/>
    </row>
    <row r="53" spans="1:47" x14ac:dyDescent="0.25">
      <c r="B53" s="194"/>
      <c r="C53" s="195"/>
      <c r="D53" s="195"/>
      <c r="E53" s="195"/>
      <c r="F53" s="195"/>
      <c r="G53" s="196"/>
      <c r="J53" s="194"/>
      <c r="K53" s="195"/>
      <c r="L53" s="195"/>
      <c r="M53" s="195"/>
      <c r="N53" s="195"/>
      <c r="O53" s="196"/>
      <c r="P53" s="43"/>
      <c r="R53" s="194"/>
      <c r="S53" s="195"/>
      <c r="T53" s="195"/>
      <c r="U53" s="195"/>
      <c r="V53" s="195"/>
      <c r="W53" s="196"/>
      <c r="X53" s="39"/>
      <c r="AP53" s="194"/>
      <c r="AQ53" s="195"/>
      <c r="AR53" s="195"/>
      <c r="AS53" s="195"/>
      <c r="AT53" s="195"/>
      <c r="AU53" s="196"/>
    </row>
    <row r="54" spans="1:47" x14ac:dyDescent="0.25">
      <c r="B54" s="194"/>
      <c r="C54" s="195"/>
      <c r="D54" s="195"/>
      <c r="E54" s="195"/>
      <c r="F54" s="195"/>
      <c r="G54" s="196"/>
      <c r="J54" s="194"/>
      <c r="K54" s="195"/>
      <c r="L54" s="195"/>
      <c r="M54" s="195"/>
      <c r="N54" s="195"/>
      <c r="O54" s="196"/>
      <c r="P54" s="43"/>
      <c r="R54" s="194"/>
      <c r="S54" s="195"/>
      <c r="T54" s="195"/>
      <c r="U54" s="195"/>
      <c r="V54" s="195"/>
      <c r="W54" s="196"/>
      <c r="X54" s="39"/>
      <c r="AP54" s="194"/>
      <c r="AQ54" s="195"/>
      <c r="AR54" s="195"/>
      <c r="AS54" s="195"/>
      <c r="AT54" s="195"/>
      <c r="AU54" s="196"/>
    </row>
    <row r="55" spans="1:47" x14ac:dyDescent="0.25">
      <c r="B55" s="194"/>
      <c r="C55" s="195"/>
      <c r="D55" s="195"/>
      <c r="E55" s="195"/>
      <c r="F55" s="195"/>
      <c r="G55" s="196"/>
      <c r="J55" s="194"/>
      <c r="K55" s="195"/>
      <c r="L55" s="195"/>
      <c r="M55" s="195"/>
      <c r="N55" s="195"/>
      <c r="O55" s="196"/>
      <c r="P55" s="43"/>
      <c r="R55" s="194"/>
      <c r="S55" s="195"/>
      <c r="T55" s="195"/>
      <c r="U55" s="195"/>
      <c r="V55" s="195"/>
      <c r="W55" s="196"/>
      <c r="X55" s="39"/>
      <c r="AP55" s="194"/>
      <c r="AQ55" s="195"/>
      <c r="AR55" s="195"/>
      <c r="AS55" s="195"/>
      <c r="AT55" s="195"/>
      <c r="AU55" s="196"/>
    </row>
    <row r="56" spans="1:47" x14ac:dyDescent="0.25">
      <c r="B56" s="194"/>
      <c r="C56" s="195"/>
      <c r="D56" s="195"/>
      <c r="E56" s="195"/>
      <c r="F56" s="195"/>
      <c r="G56" s="196"/>
      <c r="J56" s="194"/>
      <c r="K56" s="195"/>
      <c r="L56" s="195"/>
      <c r="M56" s="195"/>
      <c r="N56" s="195"/>
      <c r="O56" s="196"/>
      <c r="P56" s="43"/>
      <c r="R56" s="194"/>
      <c r="S56" s="195"/>
      <c r="T56" s="195"/>
      <c r="U56" s="195"/>
      <c r="V56" s="195"/>
      <c r="W56" s="196"/>
      <c r="X56" s="39"/>
      <c r="AP56" s="194"/>
      <c r="AQ56" s="195"/>
      <c r="AR56" s="195"/>
      <c r="AS56" s="195"/>
      <c r="AT56" s="195"/>
      <c r="AU56" s="196"/>
    </row>
    <row r="57" spans="1:47" x14ac:dyDescent="0.25">
      <c r="B57" s="194"/>
      <c r="C57" s="195"/>
      <c r="D57" s="195"/>
      <c r="E57" s="195"/>
      <c r="F57" s="195"/>
      <c r="G57" s="196"/>
      <c r="J57" s="194"/>
      <c r="K57" s="195"/>
      <c r="L57" s="195"/>
      <c r="M57" s="195"/>
      <c r="N57" s="195"/>
      <c r="O57" s="196"/>
      <c r="P57" s="43"/>
      <c r="R57" s="194"/>
      <c r="S57" s="195"/>
      <c r="T57" s="195"/>
      <c r="U57" s="195"/>
      <c r="V57" s="195"/>
      <c r="W57" s="196"/>
      <c r="X57" s="39"/>
      <c r="AP57" s="194"/>
      <c r="AQ57" s="195"/>
      <c r="AR57" s="195"/>
      <c r="AS57" s="195"/>
      <c r="AT57" s="195"/>
      <c r="AU57" s="196"/>
    </row>
    <row r="58" spans="1:47" x14ac:dyDescent="0.25">
      <c r="B58" s="194"/>
      <c r="C58" s="195"/>
      <c r="D58" s="195"/>
      <c r="E58" s="195"/>
      <c r="F58" s="195"/>
      <c r="G58" s="196"/>
      <c r="J58" s="194"/>
      <c r="K58" s="195"/>
      <c r="L58" s="195"/>
      <c r="M58" s="195"/>
      <c r="N58" s="195"/>
      <c r="O58" s="196"/>
      <c r="P58" s="43"/>
      <c r="R58" s="194"/>
      <c r="S58" s="195"/>
      <c r="T58" s="195"/>
      <c r="U58" s="195"/>
      <c r="V58" s="195"/>
      <c r="W58" s="196"/>
      <c r="X58" s="39"/>
      <c r="AP58" s="194"/>
      <c r="AQ58" s="195"/>
      <c r="AR58" s="195"/>
      <c r="AS58" s="195"/>
      <c r="AT58" s="195"/>
      <c r="AU58" s="196"/>
    </row>
    <row r="59" spans="1:47" x14ac:dyDescent="0.25">
      <c r="B59" s="194"/>
      <c r="C59" s="195"/>
      <c r="D59" s="195"/>
      <c r="E59" s="195"/>
      <c r="F59" s="195"/>
      <c r="G59" s="196"/>
      <c r="J59" s="194"/>
      <c r="K59" s="195"/>
      <c r="L59" s="195"/>
      <c r="M59" s="195"/>
      <c r="N59" s="195"/>
      <c r="O59" s="196"/>
      <c r="P59" s="43"/>
      <c r="R59" s="194"/>
      <c r="S59" s="195"/>
      <c r="T59" s="195"/>
      <c r="U59" s="195"/>
      <c r="V59" s="195"/>
      <c r="W59" s="196"/>
      <c r="X59" s="39"/>
      <c r="AP59" s="194"/>
      <c r="AQ59" s="195"/>
      <c r="AR59" s="195"/>
      <c r="AS59" s="195"/>
      <c r="AT59" s="195"/>
      <c r="AU59" s="196"/>
    </row>
    <row r="60" spans="1:47" x14ac:dyDescent="0.25">
      <c r="B60" s="194"/>
      <c r="C60" s="195"/>
      <c r="D60" s="195"/>
      <c r="E60" s="195"/>
      <c r="F60" s="195"/>
      <c r="G60" s="196"/>
      <c r="J60" s="194"/>
      <c r="K60" s="195"/>
      <c r="L60" s="195"/>
      <c r="M60" s="195"/>
      <c r="N60" s="195"/>
      <c r="O60" s="196"/>
      <c r="P60" s="43"/>
      <c r="R60" s="194"/>
      <c r="S60" s="195"/>
      <c r="T60" s="195"/>
      <c r="U60" s="195"/>
      <c r="V60" s="195"/>
      <c r="W60" s="196"/>
      <c r="X60" s="39"/>
      <c r="AP60" s="194"/>
      <c r="AQ60" s="195"/>
      <c r="AR60" s="195"/>
      <c r="AS60" s="195"/>
      <c r="AT60" s="195"/>
      <c r="AU60" s="196"/>
    </row>
    <row r="61" spans="1:47" x14ac:dyDescent="0.25">
      <c r="B61" s="194"/>
      <c r="C61" s="195"/>
      <c r="D61" s="195"/>
      <c r="E61" s="195"/>
      <c r="F61" s="195"/>
      <c r="G61" s="196"/>
      <c r="J61" s="194"/>
      <c r="K61" s="195"/>
      <c r="L61" s="195"/>
      <c r="M61" s="195"/>
      <c r="N61" s="195"/>
      <c r="O61" s="196"/>
      <c r="P61" s="43"/>
      <c r="R61" s="194"/>
      <c r="S61" s="195"/>
      <c r="T61" s="195"/>
      <c r="U61" s="195"/>
      <c r="V61" s="195"/>
      <c r="W61" s="196"/>
      <c r="X61" s="39"/>
      <c r="AP61" s="194"/>
      <c r="AQ61" s="195"/>
      <c r="AR61" s="195"/>
      <c r="AS61" s="195"/>
      <c r="AT61" s="195"/>
      <c r="AU61" s="196"/>
    </row>
    <row r="62" spans="1:47" x14ac:dyDescent="0.25">
      <c r="B62" s="194"/>
      <c r="C62" s="195"/>
      <c r="D62" s="195"/>
      <c r="E62" s="195"/>
      <c r="F62" s="195"/>
      <c r="G62" s="196"/>
      <c r="J62" s="194"/>
      <c r="K62" s="195"/>
      <c r="L62" s="195"/>
      <c r="M62" s="195"/>
      <c r="N62" s="195"/>
      <c r="O62" s="196"/>
      <c r="P62" s="43"/>
      <c r="R62" s="194"/>
      <c r="S62" s="195"/>
      <c r="T62" s="195"/>
      <c r="U62" s="195"/>
      <c r="V62" s="195"/>
      <c r="W62" s="196"/>
      <c r="X62" s="39"/>
      <c r="AP62" s="194"/>
      <c r="AQ62" s="195"/>
      <c r="AR62" s="195"/>
      <c r="AS62" s="195"/>
      <c r="AT62" s="195"/>
      <c r="AU62" s="196"/>
    </row>
    <row r="63" spans="1:47" x14ac:dyDescent="0.25">
      <c r="B63" s="194"/>
      <c r="C63" s="195"/>
      <c r="D63" s="195"/>
      <c r="E63" s="195"/>
      <c r="F63" s="195"/>
      <c r="G63" s="196"/>
      <c r="J63" s="194"/>
      <c r="K63" s="195"/>
      <c r="L63" s="195"/>
      <c r="M63" s="195"/>
      <c r="N63" s="195"/>
      <c r="O63" s="196"/>
      <c r="P63" s="43"/>
      <c r="R63" s="194"/>
      <c r="S63" s="195"/>
      <c r="T63" s="195"/>
      <c r="U63" s="195"/>
      <c r="V63" s="195"/>
      <c r="W63" s="196"/>
      <c r="X63" s="39"/>
      <c r="AP63" s="194"/>
      <c r="AQ63" s="195"/>
      <c r="AR63" s="195"/>
      <c r="AS63" s="195"/>
      <c r="AT63" s="195"/>
      <c r="AU63" s="196"/>
    </row>
    <row r="64" spans="1:47" x14ac:dyDescent="0.25">
      <c r="B64" s="194"/>
      <c r="C64" s="195"/>
      <c r="D64" s="195"/>
      <c r="E64" s="195"/>
      <c r="F64" s="195"/>
      <c r="G64" s="196"/>
      <c r="J64" s="194"/>
      <c r="K64" s="195"/>
      <c r="L64" s="195"/>
      <c r="M64" s="195"/>
      <c r="N64" s="195"/>
      <c r="O64" s="196"/>
      <c r="P64" s="43"/>
      <c r="R64" s="194"/>
      <c r="S64" s="195"/>
      <c r="T64" s="195"/>
      <c r="U64" s="195"/>
      <c r="V64" s="195"/>
      <c r="W64" s="196"/>
      <c r="X64" s="39"/>
      <c r="AP64" s="194"/>
      <c r="AQ64" s="195"/>
      <c r="AR64" s="195"/>
      <c r="AS64" s="195"/>
      <c r="AT64" s="195"/>
      <c r="AU64" s="196"/>
    </row>
    <row r="65" spans="1:47" x14ac:dyDescent="0.25">
      <c r="B65" s="194"/>
      <c r="C65" s="195"/>
      <c r="D65" s="195"/>
      <c r="E65" s="195"/>
      <c r="F65" s="195"/>
      <c r="G65" s="196"/>
      <c r="J65" s="194"/>
      <c r="K65" s="195"/>
      <c r="L65" s="195"/>
      <c r="M65" s="195"/>
      <c r="N65" s="195"/>
      <c r="O65" s="196"/>
      <c r="P65" s="43"/>
      <c r="R65" s="194"/>
      <c r="S65" s="195"/>
      <c r="T65" s="195"/>
      <c r="U65" s="195"/>
      <c r="V65" s="195"/>
      <c r="W65" s="196"/>
      <c r="X65" s="39"/>
      <c r="AP65" s="194"/>
      <c r="AQ65" s="195"/>
      <c r="AR65" s="195"/>
      <c r="AS65" s="195"/>
      <c r="AT65" s="195"/>
      <c r="AU65" s="196"/>
    </row>
    <row r="66" spans="1:47" x14ac:dyDescent="0.25">
      <c r="B66" s="194"/>
      <c r="C66" s="195"/>
      <c r="D66" s="195"/>
      <c r="E66" s="195"/>
      <c r="F66" s="195"/>
      <c r="G66" s="196"/>
      <c r="J66" s="194"/>
      <c r="K66" s="195"/>
      <c r="L66" s="195"/>
      <c r="M66" s="195"/>
      <c r="N66" s="195"/>
      <c r="O66" s="196"/>
      <c r="P66" s="43"/>
      <c r="R66" s="194"/>
      <c r="S66" s="195"/>
      <c r="T66" s="195"/>
      <c r="U66" s="195"/>
      <c r="V66" s="195"/>
      <c r="W66" s="196"/>
      <c r="X66" s="39"/>
      <c r="AP66" s="194"/>
      <c r="AQ66" s="195"/>
      <c r="AR66" s="195"/>
      <c r="AS66" s="195"/>
      <c r="AT66" s="195"/>
      <c r="AU66" s="196"/>
    </row>
    <row r="67" spans="1:47" x14ac:dyDescent="0.25">
      <c r="B67" s="194"/>
      <c r="C67" s="195"/>
      <c r="D67" s="195"/>
      <c r="E67" s="195"/>
      <c r="F67" s="195"/>
      <c r="G67" s="196"/>
      <c r="J67" s="194"/>
      <c r="K67" s="195"/>
      <c r="L67" s="195"/>
      <c r="M67" s="195"/>
      <c r="N67" s="195"/>
      <c r="O67" s="196"/>
      <c r="P67" s="43"/>
      <c r="R67" s="194"/>
      <c r="S67" s="195"/>
      <c r="T67" s="195"/>
      <c r="U67" s="195"/>
      <c r="V67" s="195"/>
      <c r="W67" s="196"/>
      <c r="X67" s="39"/>
      <c r="AP67" s="194"/>
      <c r="AQ67" s="195"/>
      <c r="AR67" s="195"/>
      <c r="AS67" s="195"/>
      <c r="AT67" s="195"/>
      <c r="AU67" s="196"/>
    </row>
    <row r="68" spans="1:47" x14ac:dyDescent="0.25">
      <c r="B68" s="194"/>
      <c r="C68" s="195"/>
      <c r="D68" s="195"/>
      <c r="E68" s="195"/>
      <c r="F68" s="195"/>
      <c r="G68" s="196"/>
      <c r="J68" s="194"/>
      <c r="K68" s="195"/>
      <c r="L68" s="195"/>
      <c r="M68" s="195"/>
      <c r="N68" s="195"/>
      <c r="O68" s="196"/>
      <c r="P68" s="43"/>
      <c r="R68" s="194"/>
      <c r="S68" s="195"/>
      <c r="T68" s="195"/>
      <c r="U68" s="195"/>
      <c r="V68" s="195"/>
      <c r="W68" s="196"/>
      <c r="X68" s="39"/>
      <c r="AP68" s="194"/>
      <c r="AQ68" s="195"/>
      <c r="AR68" s="195"/>
      <c r="AS68" s="195"/>
      <c r="AT68" s="195"/>
      <c r="AU68" s="196"/>
    </row>
    <row r="69" spans="1:47" x14ac:dyDescent="0.25">
      <c r="B69" s="194"/>
      <c r="C69" s="195"/>
      <c r="D69" s="195"/>
      <c r="E69" s="195"/>
      <c r="F69" s="195"/>
      <c r="G69" s="196"/>
      <c r="J69" s="194"/>
      <c r="K69" s="195"/>
      <c r="L69" s="195"/>
      <c r="M69" s="195"/>
      <c r="N69" s="195"/>
      <c r="O69" s="196"/>
      <c r="P69" s="43"/>
      <c r="R69" s="194"/>
      <c r="S69" s="195"/>
      <c r="T69" s="195"/>
      <c r="U69" s="195"/>
      <c r="V69" s="195"/>
      <c r="W69" s="196"/>
      <c r="X69" s="39"/>
      <c r="AP69" s="194"/>
      <c r="AQ69" s="195"/>
      <c r="AR69" s="195"/>
      <c r="AS69" s="195"/>
      <c r="AT69" s="195"/>
      <c r="AU69" s="196"/>
    </row>
    <row r="70" spans="1:47" ht="15.75" thickBot="1" x14ac:dyDescent="0.3">
      <c r="B70" s="197"/>
      <c r="C70" s="198"/>
      <c r="D70" s="198"/>
      <c r="E70" s="198"/>
      <c r="F70" s="198"/>
      <c r="G70" s="199"/>
      <c r="J70" s="197"/>
      <c r="K70" s="198"/>
      <c r="L70" s="198"/>
      <c r="M70" s="198"/>
      <c r="N70" s="198"/>
      <c r="O70" s="199"/>
      <c r="P70" s="43"/>
      <c r="R70" s="197"/>
      <c r="S70" s="198"/>
      <c r="T70" s="198"/>
      <c r="U70" s="198"/>
      <c r="V70" s="198"/>
      <c r="W70" s="199"/>
      <c r="X70" s="39"/>
      <c r="AP70" s="197"/>
      <c r="AQ70" s="198"/>
      <c r="AR70" s="198"/>
      <c r="AS70" s="198"/>
      <c r="AT70" s="198"/>
      <c r="AU70" s="199"/>
    </row>
    <row r="72" spans="1:47" ht="15.75" thickBot="1" x14ac:dyDescent="0.3">
      <c r="A72" s="32" t="s">
        <v>66</v>
      </c>
      <c r="I72" t="s">
        <v>235</v>
      </c>
      <c r="AO72" s="38" t="s">
        <v>73</v>
      </c>
    </row>
    <row r="73" spans="1:47" x14ac:dyDescent="0.25">
      <c r="A73" s="33">
        <v>251100</v>
      </c>
      <c r="B73" s="191" t="s">
        <v>167</v>
      </c>
      <c r="C73" s="192"/>
      <c r="D73" s="192"/>
      <c r="E73" s="192"/>
      <c r="F73" s="192"/>
      <c r="G73" s="193"/>
      <c r="I73">
        <v>31</v>
      </c>
      <c r="J73" s="191" t="s">
        <v>236</v>
      </c>
      <c r="K73" s="192"/>
      <c r="L73" s="192"/>
      <c r="M73" s="192"/>
      <c r="N73" s="192"/>
      <c r="O73" s="193"/>
      <c r="P73" s="43"/>
      <c r="Q73" s="39"/>
      <c r="R73" s="39"/>
      <c r="S73" s="39"/>
      <c r="T73" s="39"/>
      <c r="U73" s="39"/>
      <c r="V73" s="39"/>
      <c r="W73" s="39"/>
      <c r="X73" s="39"/>
      <c r="AO73">
        <v>4</v>
      </c>
      <c r="AP73" s="191" t="s">
        <v>90</v>
      </c>
      <c r="AQ73" s="192"/>
      <c r="AR73" s="192"/>
      <c r="AS73" s="192"/>
      <c r="AT73" s="192"/>
      <c r="AU73" s="193"/>
    </row>
    <row r="74" spans="1:47" x14ac:dyDescent="0.25">
      <c r="B74" s="194"/>
      <c r="C74" s="195"/>
      <c r="D74" s="195"/>
      <c r="E74" s="195"/>
      <c r="F74" s="195"/>
      <c r="G74" s="196"/>
      <c r="J74" s="194"/>
      <c r="K74" s="195"/>
      <c r="L74" s="195"/>
      <c r="M74" s="195"/>
      <c r="N74" s="195"/>
      <c r="O74" s="196"/>
      <c r="P74" s="43"/>
      <c r="Q74" s="39"/>
      <c r="R74" s="39"/>
      <c r="S74" s="39"/>
      <c r="T74" s="39"/>
      <c r="U74" s="39"/>
      <c r="V74" s="39"/>
      <c r="W74" s="39"/>
      <c r="X74" s="39"/>
      <c r="AP74" s="194"/>
      <c r="AQ74" s="195"/>
      <c r="AR74" s="195"/>
      <c r="AS74" s="195"/>
      <c r="AT74" s="195"/>
      <c r="AU74" s="196"/>
    </row>
    <row r="75" spans="1:47" x14ac:dyDescent="0.25">
      <c r="B75" s="194"/>
      <c r="C75" s="195"/>
      <c r="D75" s="195"/>
      <c r="E75" s="195"/>
      <c r="F75" s="195"/>
      <c r="G75" s="196"/>
      <c r="J75" s="194"/>
      <c r="K75" s="195"/>
      <c r="L75" s="195"/>
      <c r="M75" s="195"/>
      <c r="N75" s="195"/>
      <c r="O75" s="196"/>
      <c r="P75" s="43"/>
      <c r="Q75" s="39"/>
      <c r="R75" s="39"/>
      <c r="S75" s="39"/>
      <c r="T75" s="39"/>
      <c r="U75" s="39"/>
      <c r="V75" s="39"/>
      <c r="W75" s="39"/>
      <c r="X75" s="39"/>
      <c r="AP75" s="194"/>
      <c r="AQ75" s="195"/>
      <c r="AR75" s="195"/>
      <c r="AS75" s="195"/>
      <c r="AT75" s="195"/>
      <c r="AU75" s="196"/>
    </row>
    <row r="76" spans="1:47" x14ac:dyDescent="0.25">
      <c r="B76" s="194"/>
      <c r="C76" s="195"/>
      <c r="D76" s="195"/>
      <c r="E76" s="195"/>
      <c r="F76" s="195"/>
      <c r="G76" s="196"/>
      <c r="J76" s="194"/>
      <c r="K76" s="195"/>
      <c r="L76" s="195"/>
      <c r="M76" s="195"/>
      <c r="N76" s="195"/>
      <c r="O76" s="196"/>
      <c r="P76" s="43"/>
      <c r="Q76" s="39"/>
      <c r="R76" s="39"/>
      <c r="S76" s="39"/>
      <c r="T76" s="39"/>
      <c r="U76" s="39"/>
      <c r="V76" s="39"/>
      <c r="W76" s="39"/>
      <c r="X76" s="39"/>
      <c r="AP76" s="194"/>
      <c r="AQ76" s="195"/>
      <c r="AR76" s="195"/>
      <c r="AS76" s="195"/>
      <c r="AT76" s="195"/>
      <c r="AU76" s="196"/>
    </row>
    <row r="77" spans="1:47" x14ac:dyDescent="0.25">
      <c r="B77" s="194"/>
      <c r="C77" s="195"/>
      <c r="D77" s="195"/>
      <c r="E77" s="195"/>
      <c r="F77" s="195"/>
      <c r="G77" s="196"/>
      <c r="J77" s="194"/>
      <c r="K77" s="195"/>
      <c r="L77" s="195"/>
      <c r="M77" s="195"/>
      <c r="N77" s="195"/>
      <c r="O77" s="196"/>
      <c r="P77" s="43"/>
      <c r="Q77" s="39"/>
      <c r="R77" s="39"/>
      <c r="S77" s="39"/>
      <c r="T77" s="39"/>
      <c r="U77" s="39"/>
      <c r="V77" s="39"/>
      <c r="W77" s="39"/>
      <c r="X77" s="39"/>
      <c r="AP77" s="194"/>
      <c r="AQ77" s="195"/>
      <c r="AR77" s="195"/>
      <c r="AS77" s="195"/>
      <c r="AT77" s="195"/>
      <c r="AU77" s="196"/>
    </row>
    <row r="78" spans="1:47" x14ac:dyDescent="0.25">
      <c r="B78" s="194"/>
      <c r="C78" s="195"/>
      <c r="D78" s="195"/>
      <c r="E78" s="195"/>
      <c r="F78" s="195"/>
      <c r="G78" s="196"/>
      <c r="J78" s="194"/>
      <c r="K78" s="195"/>
      <c r="L78" s="195"/>
      <c r="M78" s="195"/>
      <c r="N78" s="195"/>
      <c r="O78" s="196"/>
      <c r="P78" s="43"/>
      <c r="Q78" s="39"/>
      <c r="R78" s="39"/>
      <c r="S78" s="39"/>
      <c r="T78" s="39"/>
      <c r="U78" s="39"/>
      <c r="V78" s="39"/>
      <c r="W78" s="39"/>
      <c r="X78" s="39"/>
      <c r="AP78" s="194"/>
      <c r="AQ78" s="195"/>
      <c r="AR78" s="195"/>
      <c r="AS78" s="195"/>
      <c r="AT78" s="195"/>
      <c r="AU78" s="196"/>
    </row>
    <row r="79" spans="1:47" x14ac:dyDescent="0.25">
      <c r="B79" s="194"/>
      <c r="C79" s="195"/>
      <c r="D79" s="195"/>
      <c r="E79" s="195"/>
      <c r="F79" s="195"/>
      <c r="G79" s="196"/>
      <c r="J79" s="194"/>
      <c r="K79" s="195"/>
      <c r="L79" s="195"/>
      <c r="M79" s="195"/>
      <c r="N79" s="195"/>
      <c r="O79" s="196"/>
      <c r="P79" s="43"/>
      <c r="Q79" s="39"/>
      <c r="R79" s="39"/>
      <c r="S79" s="39"/>
      <c r="T79" s="39"/>
      <c r="U79" s="39"/>
      <c r="V79" s="39"/>
      <c r="W79" s="39"/>
      <c r="X79" s="39"/>
      <c r="AP79" s="194"/>
      <c r="AQ79" s="195"/>
      <c r="AR79" s="195"/>
      <c r="AS79" s="195"/>
      <c r="AT79" s="195"/>
      <c r="AU79" s="196"/>
    </row>
    <row r="80" spans="1:47" x14ac:dyDescent="0.25">
      <c r="B80" s="194"/>
      <c r="C80" s="195"/>
      <c r="D80" s="195"/>
      <c r="E80" s="195"/>
      <c r="F80" s="195"/>
      <c r="G80" s="196"/>
      <c r="J80" s="194"/>
      <c r="K80" s="195"/>
      <c r="L80" s="195"/>
      <c r="M80" s="195"/>
      <c r="N80" s="195"/>
      <c r="O80" s="196"/>
      <c r="P80" s="43"/>
      <c r="Q80" s="39"/>
      <c r="R80" s="39"/>
      <c r="S80" s="39"/>
      <c r="T80" s="39"/>
      <c r="U80" s="39"/>
      <c r="V80" s="39"/>
      <c r="W80" s="39"/>
      <c r="X80" s="39"/>
      <c r="AP80" s="194"/>
      <c r="AQ80" s="195"/>
      <c r="AR80" s="195"/>
      <c r="AS80" s="195"/>
      <c r="AT80" s="195"/>
      <c r="AU80" s="196"/>
    </row>
    <row r="81" spans="1:47" x14ac:dyDescent="0.25">
      <c r="B81" s="194"/>
      <c r="C81" s="195"/>
      <c r="D81" s="195"/>
      <c r="E81" s="195"/>
      <c r="F81" s="195"/>
      <c r="G81" s="196"/>
      <c r="J81" s="194"/>
      <c r="K81" s="195"/>
      <c r="L81" s="195"/>
      <c r="M81" s="195"/>
      <c r="N81" s="195"/>
      <c r="O81" s="196"/>
      <c r="P81" s="43"/>
      <c r="Q81" s="39"/>
      <c r="R81" s="39"/>
      <c r="S81" s="39"/>
      <c r="T81" s="39"/>
      <c r="U81" s="39"/>
      <c r="V81" s="39"/>
      <c r="W81" s="39"/>
      <c r="X81" s="39"/>
      <c r="AP81" s="194"/>
      <c r="AQ81" s="195"/>
      <c r="AR81" s="195"/>
      <c r="AS81" s="195"/>
      <c r="AT81" s="195"/>
      <c r="AU81" s="196"/>
    </row>
    <row r="82" spans="1:47" x14ac:dyDescent="0.25">
      <c r="B82" s="194"/>
      <c r="C82" s="195"/>
      <c r="D82" s="195"/>
      <c r="E82" s="195"/>
      <c r="F82" s="195"/>
      <c r="G82" s="196"/>
      <c r="J82" s="194"/>
      <c r="K82" s="195"/>
      <c r="L82" s="195"/>
      <c r="M82" s="195"/>
      <c r="N82" s="195"/>
      <c r="O82" s="196"/>
      <c r="P82" s="43"/>
      <c r="Q82" s="39"/>
      <c r="R82" s="39"/>
      <c r="S82" s="39"/>
      <c r="T82" s="39"/>
      <c r="U82" s="39"/>
      <c r="V82" s="39"/>
      <c r="W82" s="39"/>
      <c r="X82" s="39"/>
      <c r="AP82" s="194"/>
      <c r="AQ82" s="195"/>
      <c r="AR82" s="195"/>
      <c r="AS82" s="195"/>
      <c r="AT82" s="195"/>
      <c r="AU82" s="196"/>
    </row>
    <row r="83" spans="1:47" x14ac:dyDescent="0.25">
      <c r="B83" s="194"/>
      <c r="C83" s="195"/>
      <c r="D83" s="195"/>
      <c r="E83" s="195"/>
      <c r="F83" s="195"/>
      <c r="G83" s="196"/>
      <c r="J83" s="194"/>
      <c r="K83" s="195"/>
      <c r="L83" s="195"/>
      <c r="M83" s="195"/>
      <c r="N83" s="195"/>
      <c r="O83" s="196"/>
      <c r="P83" s="43"/>
      <c r="Q83" s="39"/>
      <c r="R83" s="39"/>
      <c r="S83" s="39"/>
      <c r="T83" s="39"/>
      <c r="U83" s="39"/>
      <c r="V83" s="39"/>
      <c r="W83" s="39"/>
      <c r="X83" s="39"/>
      <c r="AP83" s="194"/>
      <c r="AQ83" s="195"/>
      <c r="AR83" s="195"/>
      <c r="AS83" s="195"/>
      <c r="AT83" s="195"/>
      <c r="AU83" s="196"/>
    </row>
    <row r="84" spans="1:47" x14ac:dyDescent="0.25">
      <c r="B84" s="194"/>
      <c r="C84" s="195"/>
      <c r="D84" s="195"/>
      <c r="E84" s="195"/>
      <c r="F84" s="195"/>
      <c r="G84" s="196"/>
      <c r="J84" s="194"/>
      <c r="K84" s="195"/>
      <c r="L84" s="195"/>
      <c r="M84" s="195"/>
      <c r="N84" s="195"/>
      <c r="O84" s="196"/>
      <c r="P84" s="43"/>
      <c r="Q84" s="39"/>
      <c r="R84" s="39"/>
      <c r="S84" s="39"/>
      <c r="T84" s="39"/>
      <c r="U84" s="39"/>
      <c r="V84" s="39"/>
      <c r="W84" s="39"/>
      <c r="X84" s="39"/>
      <c r="AP84" s="194"/>
      <c r="AQ84" s="195"/>
      <c r="AR84" s="195"/>
      <c r="AS84" s="195"/>
      <c r="AT84" s="195"/>
      <c r="AU84" s="196"/>
    </row>
    <row r="85" spans="1:47" x14ac:dyDescent="0.25">
      <c r="B85" s="194"/>
      <c r="C85" s="195"/>
      <c r="D85" s="195"/>
      <c r="E85" s="195"/>
      <c r="F85" s="195"/>
      <c r="G85" s="196"/>
      <c r="J85" s="194"/>
      <c r="K85" s="195"/>
      <c r="L85" s="195"/>
      <c r="M85" s="195"/>
      <c r="N85" s="195"/>
      <c r="O85" s="196"/>
      <c r="P85" s="43"/>
      <c r="Q85" s="39"/>
      <c r="R85" s="39"/>
      <c r="S85" s="39"/>
      <c r="T85" s="39"/>
      <c r="U85" s="39"/>
      <c r="V85" s="39"/>
      <c r="W85" s="39"/>
      <c r="X85" s="39"/>
      <c r="AP85" s="194"/>
      <c r="AQ85" s="195"/>
      <c r="AR85" s="195"/>
      <c r="AS85" s="195"/>
      <c r="AT85" s="195"/>
      <c r="AU85" s="196"/>
    </row>
    <row r="86" spans="1:47" x14ac:dyDescent="0.25">
      <c r="B86" s="194"/>
      <c r="C86" s="195"/>
      <c r="D86" s="195"/>
      <c r="E86" s="195"/>
      <c r="F86" s="195"/>
      <c r="G86" s="196"/>
      <c r="J86" s="194"/>
      <c r="K86" s="195"/>
      <c r="L86" s="195"/>
      <c r="M86" s="195"/>
      <c r="N86" s="195"/>
      <c r="O86" s="196"/>
      <c r="P86" s="43"/>
      <c r="Q86" s="39"/>
      <c r="R86" s="39"/>
      <c r="S86" s="39"/>
      <c r="T86" s="39"/>
      <c r="U86" s="39"/>
      <c r="V86" s="39"/>
      <c r="W86" s="39"/>
      <c r="X86" s="39"/>
      <c r="AP86" s="194"/>
      <c r="AQ86" s="195"/>
      <c r="AR86" s="195"/>
      <c r="AS86" s="195"/>
      <c r="AT86" s="195"/>
      <c r="AU86" s="196"/>
    </row>
    <row r="87" spans="1:47" x14ac:dyDescent="0.25">
      <c r="B87" s="194"/>
      <c r="C87" s="195"/>
      <c r="D87" s="195"/>
      <c r="E87" s="195"/>
      <c r="F87" s="195"/>
      <c r="G87" s="196"/>
      <c r="J87" s="194"/>
      <c r="K87" s="195"/>
      <c r="L87" s="195"/>
      <c r="M87" s="195"/>
      <c r="N87" s="195"/>
      <c r="O87" s="196"/>
      <c r="P87" s="43"/>
      <c r="Q87" s="39"/>
      <c r="R87" s="39"/>
      <c r="S87" s="39"/>
      <c r="T87" s="39"/>
      <c r="U87" s="39"/>
      <c r="V87" s="39"/>
      <c r="W87" s="39"/>
      <c r="X87" s="39"/>
      <c r="AP87" s="194"/>
      <c r="AQ87" s="195"/>
      <c r="AR87" s="195"/>
      <c r="AS87" s="195"/>
      <c r="AT87" s="195"/>
      <c r="AU87" s="196"/>
    </row>
    <row r="88" spans="1:47" x14ac:dyDescent="0.25">
      <c r="B88" s="194"/>
      <c r="C88" s="195"/>
      <c r="D88" s="195"/>
      <c r="E88" s="195"/>
      <c r="F88" s="195"/>
      <c r="G88" s="196"/>
      <c r="J88" s="194"/>
      <c r="K88" s="195"/>
      <c r="L88" s="195"/>
      <c r="M88" s="195"/>
      <c r="N88" s="195"/>
      <c r="O88" s="196"/>
      <c r="P88" s="43"/>
      <c r="Q88" s="39"/>
      <c r="R88" s="39"/>
      <c r="S88" s="39"/>
      <c r="T88" s="39"/>
      <c r="U88" s="39"/>
      <c r="V88" s="39"/>
      <c r="W88" s="39"/>
      <c r="X88" s="39"/>
      <c r="AP88" s="194"/>
      <c r="AQ88" s="195"/>
      <c r="AR88" s="195"/>
      <c r="AS88" s="195"/>
      <c r="AT88" s="195"/>
      <c r="AU88" s="196"/>
    </row>
    <row r="89" spans="1:47" x14ac:dyDescent="0.25">
      <c r="B89" s="194"/>
      <c r="C89" s="195"/>
      <c r="D89" s="195"/>
      <c r="E89" s="195"/>
      <c r="F89" s="195"/>
      <c r="G89" s="196"/>
      <c r="J89" s="194"/>
      <c r="K89" s="195"/>
      <c r="L89" s="195"/>
      <c r="M89" s="195"/>
      <c r="N89" s="195"/>
      <c r="O89" s="196"/>
      <c r="P89" s="43"/>
      <c r="Q89" s="39"/>
      <c r="R89" s="39"/>
      <c r="S89" s="39"/>
      <c r="T89" s="39"/>
      <c r="U89" s="39"/>
      <c r="V89" s="39"/>
      <c r="W89" s="39"/>
      <c r="X89" s="39"/>
      <c r="AP89" s="194"/>
      <c r="AQ89" s="195"/>
      <c r="AR89" s="195"/>
      <c r="AS89" s="195"/>
      <c r="AT89" s="195"/>
      <c r="AU89" s="196"/>
    </row>
    <row r="90" spans="1:47" x14ac:dyDescent="0.25">
      <c r="B90" s="194"/>
      <c r="C90" s="195"/>
      <c r="D90" s="195"/>
      <c r="E90" s="195"/>
      <c r="F90" s="195"/>
      <c r="G90" s="196"/>
      <c r="J90" s="194"/>
      <c r="K90" s="195"/>
      <c r="L90" s="195"/>
      <c r="M90" s="195"/>
      <c r="N90" s="195"/>
      <c r="O90" s="196"/>
      <c r="P90" s="43"/>
      <c r="Q90" s="39"/>
      <c r="R90" s="39"/>
      <c r="S90" s="39"/>
      <c r="T90" s="39"/>
      <c r="U90" s="39"/>
      <c r="V90" s="39"/>
      <c r="W90" s="39"/>
      <c r="X90" s="39"/>
      <c r="AP90" s="194"/>
      <c r="AQ90" s="195"/>
      <c r="AR90" s="195"/>
      <c r="AS90" s="195"/>
      <c r="AT90" s="195"/>
      <c r="AU90" s="196"/>
    </row>
    <row r="91" spans="1:47" x14ac:dyDescent="0.25">
      <c r="B91" s="194"/>
      <c r="C91" s="195"/>
      <c r="D91" s="195"/>
      <c r="E91" s="195"/>
      <c r="F91" s="195"/>
      <c r="G91" s="196"/>
      <c r="J91" s="194"/>
      <c r="K91" s="195"/>
      <c r="L91" s="195"/>
      <c r="M91" s="195"/>
      <c r="N91" s="195"/>
      <c r="O91" s="196"/>
      <c r="P91" s="43"/>
      <c r="Q91" s="39"/>
      <c r="R91" s="39"/>
      <c r="S91" s="39"/>
      <c r="T91" s="39"/>
      <c r="U91" s="39"/>
      <c r="V91" s="39"/>
      <c r="W91" s="39"/>
      <c r="X91" s="39"/>
      <c r="AP91" s="194"/>
      <c r="AQ91" s="195"/>
      <c r="AR91" s="195"/>
      <c r="AS91" s="195"/>
      <c r="AT91" s="195"/>
      <c r="AU91" s="196"/>
    </row>
    <row r="92" spans="1:47" x14ac:dyDescent="0.25">
      <c r="B92" s="194"/>
      <c r="C92" s="195"/>
      <c r="D92" s="195"/>
      <c r="E92" s="195"/>
      <c r="F92" s="195"/>
      <c r="G92" s="196"/>
      <c r="J92" s="194"/>
      <c r="K92" s="195"/>
      <c r="L92" s="195"/>
      <c r="M92" s="195"/>
      <c r="N92" s="195"/>
      <c r="O92" s="196"/>
      <c r="P92" s="43"/>
      <c r="Q92" s="39"/>
      <c r="R92" s="39"/>
      <c r="S92" s="39"/>
      <c r="T92" s="39"/>
      <c r="U92" s="39"/>
      <c r="V92" s="39"/>
      <c r="W92" s="39"/>
      <c r="X92" s="39"/>
      <c r="AP92" s="194"/>
      <c r="AQ92" s="195"/>
      <c r="AR92" s="195"/>
      <c r="AS92" s="195"/>
      <c r="AT92" s="195"/>
      <c r="AU92" s="196"/>
    </row>
    <row r="93" spans="1:47" ht="15.75" thickBot="1" x14ac:dyDescent="0.3">
      <c r="B93" s="197"/>
      <c r="C93" s="198"/>
      <c r="D93" s="198"/>
      <c r="E93" s="198"/>
      <c r="F93" s="198"/>
      <c r="G93" s="199"/>
      <c r="J93" s="197"/>
      <c r="K93" s="198"/>
      <c r="L93" s="198"/>
      <c r="M93" s="198"/>
      <c r="N93" s="198"/>
      <c r="O93" s="199"/>
      <c r="P93" s="43"/>
      <c r="Q93" s="39"/>
      <c r="R93" s="39"/>
      <c r="S93" s="39"/>
      <c r="T93" s="39"/>
      <c r="U93" s="39"/>
      <c r="V93" s="39"/>
      <c r="W93" s="39"/>
      <c r="X93" s="39"/>
      <c r="AP93" s="197"/>
      <c r="AQ93" s="198"/>
      <c r="AR93" s="198"/>
      <c r="AS93" s="198"/>
      <c r="AT93" s="198"/>
      <c r="AU93" s="199"/>
    </row>
    <row r="95" spans="1:47" ht="15.75" thickBot="1" x14ac:dyDescent="0.3">
      <c r="A95" s="12" t="s">
        <v>63</v>
      </c>
      <c r="I95" t="s">
        <v>94</v>
      </c>
      <c r="Q95" t="s">
        <v>79</v>
      </c>
    </row>
    <row r="96" spans="1:47" x14ac:dyDescent="0.25">
      <c r="A96" s="33">
        <v>250001</v>
      </c>
      <c r="B96" s="191" t="s">
        <v>168</v>
      </c>
      <c r="C96" s="192"/>
      <c r="D96" s="192"/>
      <c r="E96" s="192"/>
      <c r="F96" s="192"/>
      <c r="G96" s="193"/>
      <c r="I96">
        <v>41</v>
      </c>
      <c r="J96" s="191" t="s">
        <v>118</v>
      </c>
      <c r="K96" s="192"/>
      <c r="L96" s="192"/>
      <c r="M96" s="192"/>
      <c r="N96" s="192"/>
      <c r="O96" s="193"/>
      <c r="P96" s="43"/>
      <c r="Q96" s="39">
        <v>41</v>
      </c>
      <c r="R96" s="191" t="s">
        <v>119</v>
      </c>
      <c r="S96" s="192"/>
      <c r="T96" s="192"/>
      <c r="U96" s="192"/>
      <c r="V96" s="192"/>
      <c r="W96" s="193"/>
      <c r="X96" s="39"/>
    </row>
    <row r="97" spans="2:24" x14ac:dyDescent="0.25">
      <c r="B97" s="194"/>
      <c r="C97" s="195"/>
      <c r="D97" s="195"/>
      <c r="E97" s="195"/>
      <c r="F97" s="195"/>
      <c r="G97" s="196"/>
      <c r="J97" s="194"/>
      <c r="K97" s="195"/>
      <c r="L97" s="195"/>
      <c r="M97" s="195"/>
      <c r="N97" s="195"/>
      <c r="O97" s="196"/>
      <c r="P97" s="43"/>
      <c r="Q97" s="39"/>
      <c r="R97" s="194"/>
      <c r="S97" s="195"/>
      <c r="T97" s="195"/>
      <c r="U97" s="195"/>
      <c r="V97" s="195"/>
      <c r="W97" s="196"/>
      <c r="X97" s="39"/>
    </row>
    <row r="98" spans="2:24" x14ac:dyDescent="0.25">
      <c r="B98" s="194"/>
      <c r="C98" s="195"/>
      <c r="D98" s="195"/>
      <c r="E98" s="195"/>
      <c r="F98" s="195"/>
      <c r="G98" s="196"/>
      <c r="J98" s="194"/>
      <c r="K98" s="195"/>
      <c r="L98" s="195"/>
      <c r="M98" s="195"/>
      <c r="N98" s="195"/>
      <c r="O98" s="196"/>
      <c r="P98" s="43"/>
      <c r="Q98" s="39"/>
      <c r="R98" s="194"/>
      <c r="S98" s="195"/>
      <c r="T98" s="195"/>
      <c r="U98" s="195"/>
      <c r="V98" s="195"/>
      <c r="W98" s="196"/>
      <c r="X98" s="39"/>
    </row>
    <row r="99" spans="2:24" x14ac:dyDescent="0.25">
      <c r="B99" s="194"/>
      <c r="C99" s="195"/>
      <c r="D99" s="195"/>
      <c r="E99" s="195"/>
      <c r="F99" s="195"/>
      <c r="G99" s="196"/>
      <c r="J99" s="194"/>
      <c r="K99" s="195"/>
      <c r="L99" s="195"/>
      <c r="M99" s="195"/>
      <c r="N99" s="195"/>
      <c r="O99" s="196"/>
      <c r="P99" s="43"/>
      <c r="Q99" s="39"/>
      <c r="R99" s="194"/>
      <c r="S99" s="195"/>
      <c r="T99" s="195"/>
      <c r="U99" s="195"/>
      <c r="V99" s="195"/>
      <c r="W99" s="196"/>
      <c r="X99" s="39"/>
    </row>
    <row r="100" spans="2:24" x14ac:dyDescent="0.25">
      <c r="B100" s="194"/>
      <c r="C100" s="195"/>
      <c r="D100" s="195"/>
      <c r="E100" s="195"/>
      <c r="F100" s="195"/>
      <c r="G100" s="196"/>
      <c r="J100" s="194"/>
      <c r="K100" s="195"/>
      <c r="L100" s="195"/>
      <c r="M100" s="195"/>
      <c r="N100" s="195"/>
      <c r="O100" s="196"/>
      <c r="P100" s="43"/>
      <c r="Q100" s="39"/>
      <c r="R100" s="194"/>
      <c r="S100" s="195"/>
      <c r="T100" s="195"/>
      <c r="U100" s="195"/>
      <c r="V100" s="195"/>
      <c r="W100" s="196"/>
      <c r="X100" s="39"/>
    </row>
    <row r="101" spans="2:24" x14ac:dyDescent="0.25">
      <c r="B101" s="194"/>
      <c r="C101" s="195"/>
      <c r="D101" s="195"/>
      <c r="E101" s="195"/>
      <c r="F101" s="195"/>
      <c r="G101" s="196"/>
      <c r="J101" s="194"/>
      <c r="K101" s="195"/>
      <c r="L101" s="195"/>
      <c r="M101" s="195"/>
      <c r="N101" s="195"/>
      <c r="O101" s="196"/>
      <c r="P101" s="43"/>
      <c r="Q101" s="39"/>
      <c r="R101" s="194"/>
      <c r="S101" s="195"/>
      <c r="T101" s="195"/>
      <c r="U101" s="195"/>
      <c r="V101" s="195"/>
      <c r="W101" s="196"/>
      <c r="X101" s="39"/>
    </row>
    <row r="102" spans="2:24" x14ac:dyDescent="0.25">
      <c r="B102" s="194"/>
      <c r="C102" s="195"/>
      <c r="D102" s="195"/>
      <c r="E102" s="195"/>
      <c r="F102" s="195"/>
      <c r="G102" s="196"/>
      <c r="J102" s="194"/>
      <c r="K102" s="195"/>
      <c r="L102" s="195"/>
      <c r="M102" s="195"/>
      <c r="N102" s="195"/>
      <c r="O102" s="196"/>
      <c r="P102" s="43"/>
      <c r="Q102" s="39"/>
      <c r="R102" s="194"/>
      <c r="S102" s="195"/>
      <c r="T102" s="195"/>
      <c r="U102" s="195"/>
      <c r="V102" s="195"/>
      <c r="W102" s="196"/>
      <c r="X102" s="39"/>
    </row>
    <row r="103" spans="2:24" x14ac:dyDescent="0.25">
      <c r="B103" s="194"/>
      <c r="C103" s="195"/>
      <c r="D103" s="195"/>
      <c r="E103" s="195"/>
      <c r="F103" s="195"/>
      <c r="G103" s="196"/>
      <c r="J103" s="194"/>
      <c r="K103" s="195"/>
      <c r="L103" s="195"/>
      <c r="M103" s="195"/>
      <c r="N103" s="195"/>
      <c r="O103" s="196"/>
      <c r="P103" s="43"/>
      <c r="Q103" s="39"/>
      <c r="R103" s="194"/>
      <c r="S103" s="195"/>
      <c r="T103" s="195"/>
      <c r="U103" s="195"/>
      <c r="V103" s="195"/>
      <c r="W103" s="196"/>
      <c r="X103" s="39"/>
    </row>
    <row r="104" spans="2:24" x14ac:dyDescent="0.25">
      <c r="B104" s="194"/>
      <c r="C104" s="195"/>
      <c r="D104" s="195"/>
      <c r="E104" s="195"/>
      <c r="F104" s="195"/>
      <c r="G104" s="196"/>
      <c r="J104" s="194"/>
      <c r="K104" s="195"/>
      <c r="L104" s="195"/>
      <c r="M104" s="195"/>
      <c r="N104" s="195"/>
      <c r="O104" s="196"/>
      <c r="P104" s="43"/>
      <c r="Q104" s="39"/>
      <c r="R104" s="194"/>
      <c r="S104" s="195"/>
      <c r="T104" s="195"/>
      <c r="U104" s="195"/>
      <c r="V104" s="195"/>
      <c r="W104" s="196"/>
      <c r="X104" s="39"/>
    </row>
    <row r="105" spans="2:24" x14ac:dyDescent="0.25">
      <c r="B105" s="194"/>
      <c r="C105" s="195"/>
      <c r="D105" s="195"/>
      <c r="E105" s="195"/>
      <c r="F105" s="195"/>
      <c r="G105" s="196"/>
      <c r="J105" s="194"/>
      <c r="K105" s="195"/>
      <c r="L105" s="195"/>
      <c r="M105" s="195"/>
      <c r="N105" s="195"/>
      <c r="O105" s="196"/>
      <c r="P105" s="43"/>
      <c r="Q105" s="39"/>
      <c r="R105" s="194"/>
      <c r="S105" s="195"/>
      <c r="T105" s="195"/>
      <c r="U105" s="195"/>
      <c r="V105" s="195"/>
      <c r="W105" s="196"/>
      <c r="X105" s="39"/>
    </row>
    <row r="106" spans="2:24" x14ac:dyDescent="0.25">
      <c r="B106" s="194"/>
      <c r="C106" s="195"/>
      <c r="D106" s="195"/>
      <c r="E106" s="195"/>
      <c r="F106" s="195"/>
      <c r="G106" s="196"/>
      <c r="J106" s="194"/>
      <c r="K106" s="195"/>
      <c r="L106" s="195"/>
      <c r="M106" s="195"/>
      <c r="N106" s="195"/>
      <c r="O106" s="196"/>
      <c r="P106" s="43"/>
      <c r="Q106" s="39"/>
      <c r="R106" s="194"/>
      <c r="S106" s="195"/>
      <c r="T106" s="195"/>
      <c r="U106" s="195"/>
      <c r="V106" s="195"/>
      <c r="W106" s="196"/>
      <c r="X106" s="39"/>
    </row>
    <row r="107" spans="2:24" x14ac:dyDescent="0.25">
      <c r="B107" s="194"/>
      <c r="C107" s="195"/>
      <c r="D107" s="195"/>
      <c r="E107" s="195"/>
      <c r="F107" s="195"/>
      <c r="G107" s="196"/>
      <c r="J107" s="194"/>
      <c r="K107" s="195"/>
      <c r="L107" s="195"/>
      <c r="M107" s="195"/>
      <c r="N107" s="195"/>
      <c r="O107" s="196"/>
      <c r="P107" s="43"/>
      <c r="Q107" s="39"/>
      <c r="R107" s="194"/>
      <c r="S107" s="195"/>
      <c r="T107" s="195"/>
      <c r="U107" s="195"/>
      <c r="V107" s="195"/>
      <c r="W107" s="196"/>
      <c r="X107" s="39"/>
    </row>
    <row r="108" spans="2:24" x14ac:dyDescent="0.25">
      <c r="B108" s="194"/>
      <c r="C108" s="195"/>
      <c r="D108" s="195"/>
      <c r="E108" s="195"/>
      <c r="F108" s="195"/>
      <c r="G108" s="196"/>
      <c r="J108" s="194"/>
      <c r="K108" s="195"/>
      <c r="L108" s="195"/>
      <c r="M108" s="195"/>
      <c r="N108" s="195"/>
      <c r="O108" s="196"/>
      <c r="P108" s="43"/>
      <c r="Q108" s="39"/>
      <c r="R108" s="194"/>
      <c r="S108" s="195"/>
      <c r="T108" s="195"/>
      <c r="U108" s="195"/>
      <c r="V108" s="195"/>
      <c r="W108" s="196"/>
      <c r="X108" s="39"/>
    </row>
    <row r="109" spans="2:24" x14ac:dyDescent="0.25">
      <c r="B109" s="194"/>
      <c r="C109" s="195"/>
      <c r="D109" s="195"/>
      <c r="E109" s="195"/>
      <c r="F109" s="195"/>
      <c r="G109" s="196"/>
      <c r="J109" s="194"/>
      <c r="K109" s="195"/>
      <c r="L109" s="195"/>
      <c r="M109" s="195"/>
      <c r="N109" s="195"/>
      <c r="O109" s="196"/>
      <c r="P109" s="43"/>
      <c r="Q109" s="39"/>
      <c r="R109" s="194"/>
      <c r="S109" s="195"/>
      <c r="T109" s="195"/>
      <c r="U109" s="195"/>
      <c r="V109" s="195"/>
      <c r="W109" s="196"/>
      <c r="X109" s="39"/>
    </row>
    <row r="110" spans="2:24" x14ac:dyDescent="0.25">
      <c r="B110" s="194"/>
      <c r="C110" s="195"/>
      <c r="D110" s="195"/>
      <c r="E110" s="195"/>
      <c r="F110" s="195"/>
      <c r="G110" s="196"/>
      <c r="J110" s="194"/>
      <c r="K110" s="195"/>
      <c r="L110" s="195"/>
      <c r="M110" s="195"/>
      <c r="N110" s="195"/>
      <c r="O110" s="196"/>
      <c r="P110" s="43"/>
      <c r="Q110" s="39"/>
      <c r="R110" s="194"/>
      <c r="S110" s="195"/>
      <c r="T110" s="195"/>
      <c r="U110" s="195"/>
      <c r="V110" s="195"/>
      <c r="W110" s="196"/>
      <c r="X110" s="39"/>
    </row>
    <row r="111" spans="2:24" x14ac:dyDescent="0.25">
      <c r="B111" s="194"/>
      <c r="C111" s="195"/>
      <c r="D111" s="195"/>
      <c r="E111" s="195"/>
      <c r="F111" s="195"/>
      <c r="G111" s="196"/>
      <c r="J111" s="194"/>
      <c r="K111" s="195"/>
      <c r="L111" s="195"/>
      <c r="M111" s="195"/>
      <c r="N111" s="195"/>
      <c r="O111" s="196"/>
      <c r="P111" s="43"/>
      <c r="Q111" s="39"/>
      <c r="R111" s="194"/>
      <c r="S111" s="195"/>
      <c r="T111" s="195"/>
      <c r="U111" s="195"/>
      <c r="V111" s="195"/>
      <c r="W111" s="196"/>
      <c r="X111" s="39"/>
    </row>
    <row r="112" spans="2:24" x14ac:dyDescent="0.25">
      <c r="B112" s="194"/>
      <c r="C112" s="195"/>
      <c r="D112" s="195"/>
      <c r="E112" s="195"/>
      <c r="F112" s="195"/>
      <c r="G112" s="196"/>
      <c r="J112" s="194"/>
      <c r="K112" s="195"/>
      <c r="L112" s="195"/>
      <c r="M112" s="195"/>
      <c r="N112" s="195"/>
      <c r="O112" s="196"/>
      <c r="P112" s="43"/>
      <c r="Q112" s="39"/>
      <c r="R112" s="194"/>
      <c r="S112" s="195"/>
      <c r="T112" s="195"/>
      <c r="U112" s="195"/>
      <c r="V112" s="195"/>
      <c r="W112" s="196"/>
      <c r="X112" s="39"/>
    </row>
    <row r="113" spans="2:24" x14ac:dyDescent="0.25">
      <c r="B113" s="194"/>
      <c r="C113" s="195"/>
      <c r="D113" s="195"/>
      <c r="E113" s="195"/>
      <c r="F113" s="195"/>
      <c r="G113" s="196"/>
      <c r="J113" s="194"/>
      <c r="K113" s="195"/>
      <c r="L113" s="195"/>
      <c r="M113" s="195"/>
      <c r="N113" s="195"/>
      <c r="O113" s="196"/>
      <c r="P113" s="43"/>
      <c r="Q113" s="39"/>
      <c r="R113" s="194"/>
      <c r="S113" s="195"/>
      <c r="T113" s="195"/>
      <c r="U113" s="195"/>
      <c r="V113" s="195"/>
      <c r="W113" s="196"/>
      <c r="X113" s="39"/>
    </row>
    <row r="114" spans="2:24" x14ac:dyDescent="0.25">
      <c r="B114" s="194"/>
      <c r="C114" s="195"/>
      <c r="D114" s="195"/>
      <c r="E114" s="195"/>
      <c r="F114" s="195"/>
      <c r="G114" s="196"/>
      <c r="J114" s="194"/>
      <c r="K114" s="195"/>
      <c r="L114" s="195"/>
      <c r="M114" s="195"/>
      <c r="N114" s="195"/>
      <c r="O114" s="196"/>
      <c r="P114" s="43"/>
      <c r="Q114" s="39"/>
      <c r="R114" s="194"/>
      <c r="S114" s="195"/>
      <c r="T114" s="195"/>
      <c r="U114" s="195"/>
      <c r="V114" s="195"/>
      <c r="W114" s="196"/>
      <c r="X114" s="39"/>
    </row>
    <row r="115" spans="2:24" x14ac:dyDescent="0.25">
      <c r="B115" s="194"/>
      <c r="C115" s="195"/>
      <c r="D115" s="195"/>
      <c r="E115" s="195"/>
      <c r="F115" s="195"/>
      <c r="G115" s="196"/>
      <c r="J115" s="194"/>
      <c r="K115" s="195"/>
      <c r="L115" s="195"/>
      <c r="M115" s="195"/>
      <c r="N115" s="195"/>
      <c r="O115" s="196"/>
      <c r="P115" s="43"/>
      <c r="Q115" s="39"/>
      <c r="R115" s="194"/>
      <c r="S115" s="195"/>
      <c r="T115" s="195"/>
      <c r="U115" s="195"/>
      <c r="V115" s="195"/>
      <c r="W115" s="196"/>
      <c r="X115" s="39"/>
    </row>
    <row r="116" spans="2:24" ht="15.75" thickBot="1" x14ac:dyDescent="0.3">
      <c r="B116" s="197"/>
      <c r="C116" s="198"/>
      <c r="D116" s="198"/>
      <c r="E116" s="198"/>
      <c r="F116" s="198"/>
      <c r="G116" s="199"/>
      <c r="J116" s="197"/>
      <c r="K116" s="198"/>
      <c r="L116" s="198"/>
      <c r="M116" s="198"/>
      <c r="N116" s="198"/>
      <c r="O116" s="199"/>
      <c r="P116" s="43"/>
      <c r="Q116" s="39"/>
      <c r="R116" s="197"/>
      <c r="S116" s="198"/>
      <c r="T116" s="198"/>
      <c r="U116" s="198"/>
      <c r="V116" s="198"/>
      <c r="W116" s="199"/>
      <c r="X116" s="39"/>
    </row>
    <row r="118" spans="2:24" ht="15.75" thickBot="1" x14ac:dyDescent="0.3">
      <c r="I118" t="s">
        <v>81</v>
      </c>
      <c r="Q118" t="s">
        <v>82</v>
      </c>
    </row>
    <row r="119" spans="2:24" ht="15" customHeight="1" x14ac:dyDescent="0.25">
      <c r="I119">
        <v>42</v>
      </c>
      <c r="J119" s="191" t="s">
        <v>96</v>
      </c>
      <c r="K119" s="192"/>
      <c r="L119" s="192"/>
      <c r="M119" s="192"/>
      <c r="N119" s="192"/>
      <c r="O119" s="193"/>
      <c r="P119" s="43"/>
      <c r="Q119" s="39">
        <v>42</v>
      </c>
      <c r="R119" s="191" t="s">
        <v>120</v>
      </c>
      <c r="S119" s="212"/>
      <c r="T119" s="212"/>
      <c r="U119" s="212"/>
      <c r="V119" s="212"/>
      <c r="W119" s="213"/>
      <c r="X119" s="39"/>
    </row>
    <row r="120" spans="2:24" x14ac:dyDescent="0.25">
      <c r="J120" s="194"/>
      <c r="K120" s="195"/>
      <c r="L120" s="195"/>
      <c r="M120" s="195"/>
      <c r="N120" s="195"/>
      <c r="O120" s="196"/>
      <c r="P120" s="43"/>
      <c r="Q120" s="39"/>
      <c r="R120" s="214"/>
      <c r="S120" s="181"/>
      <c r="T120" s="181"/>
      <c r="U120" s="181"/>
      <c r="V120" s="181"/>
      <c r="W120" s="215"/>
      <c r="X120" s="39"/>
    </row>
    <row r="121" spans="2:24" x14ac:dyDescent="0.25">
      <c r="J121" s="194"/>
      <c r="K121" s="195"/>
      <c r="L121" s="195"/>
      <c r="M121" s="195"/>
      <c r="N121" s="195"/>
      <c r="O121" s="196"/>
      <c r="P121" s="43"/>
      <c r="Q121" s="39"/>
      <c r="R121" s="214"/>
      <c r="S121" s="181"/>
      <c r="T121" s="181"/>
      <c r="U121" s="181"/>
      <c r="V121" s="181"/>
      <c r="W121" s="215"/>
      <c r="X121" s="39"/>
    </row>
    <row r="122" spans="2:24" x14ac:dyDescent="0.25">
      <c r="J122" s="194"/>
      <c r="K122" s="195"/>
      <c r="L122" s="195"/>
      <c r="M122" s="195"/>
      <c r="N122" s="195"/>
      <c r="O122" s="196"/>
      <c r="P122" s="43"/>
      <c r="Q122" s="39"/>
      <c r="R122" s="214"/>
      <c r="S122" s="181"/>
      <c r="T122" s="181"/>
      <c r="U122" s="181"/>
      <c r="V122" s="181"/>
      <c r="W122" s="215"/>
      <c r="X122" s="39"/>
    </row>
    <row r="123" spans="2:24" x14ac:dyDescent="0.25">
      <c r="J123" s="194"/>
      <c r="K123" s="195"/>
      <c r="L123" s="195"/>
      <c r="M123" s="195"/>
      <c r="N123" s="195"/>
      <c r="O123" s="196"/>
      <c r="P123" s="43"/>
      <c r="Q123" s="39"/>
      <c r="R123" s="214"/>
      <c r="S123" s="181"/>
      <c r="T123" s="181"/>
      <c r="U123" s="181"/>
      <c r="V123" s="181"/>
      <c r="W123" s="215"/>
      <c r="X123" s="39"/>
    </row>
    <row r="124" spans="2:24" x14ac:dyDescent="0.25">
      <c r="J124" s="194"/>
      <c r="K124" s="195"/>
      <c r="L124" s="195"/>
      <c r="M124" s="195"/>
      <c r="N124" s="195"/>
      <c r="O124" s="196"/>
      <c r="P124" s="43"/>
      <c r="Q124" s="39"/>
      <c r="R124" s="214"/>
      <c r="S124" s="181"/>
      <c r="T124" s="181"/>
      <c r="U124" s="181"/>
      <c r="V124" s="181"/>
      <c r="W124" s="215"/>
      <c r="X124" s="39"/>
    </row>
    <row r="125" spans="2:24" x14ac:dyDescent="0.25">
      <c r="J125" s="194"/>
      <c r="K125" s="195"/>
      <c r="L125" s="195"/>
      <c r="M125" s="195"/>
      <c r="N125" s="195"/>
      <c r="O125" s="196"/>
      <c r="P125" s="43"/>
      <c r="Q125" s="39"/>
      <c r="R125" s="214"/>
      <c r="S125" s="181"/>
      <c r="T125" s="181"/>
      <c r="U125" s="181"/>
      <c r="V125" s="181"/>
      <c r="W125" s="215"/>
      <c r="X125" s="39"/>
    </row>
    <row r="126" spans="2:24" x14ac:dyDescent="0.25">
      <c r="J126" s="194"/>
      <c r="K126" s="195"/>
      <c r="L126" s="195"/>
      <c r="M126" s="195"/>
      <c r="N126" s="195"/>
      <c r="O126" s="196"/>
      <c r="P126" s="43"/>
      <c r="Q126" s="39"/>
      <c r="R126" s="214"/>
      <c r="S126" s="181"/>
      <c r="T126" s="181"/>
      <c r="U126" s="181"/>
      <c r="V126" s="181"/>
      <c r="W126" s="215"/>
      <c r="X126" s="39"/>
    </row>
    <row r="127" spans="2:24" x14ac:dyDescent="0.25">
      <c r="J127" s="194"/>
      <c r="K127" s="195"/>
      <c r="L127" s="195"/>
      <c r="M127" s="195"/>
      <c r="N127" s="195"/>
      <c r="O127" s="196"/>
      <c r="P127" s="43"/>
      <c r="Q127" s="39"/>
      <c r="R127" s="214"/>
      <c r="S127" s="181"/>
      <c r="T127" s="181"/>
      <c r="U127" s="181"/>
      <c r="V127" s="181"/>
      <c r="W127" s="215"/>
      <c r="X127" s="39"/>
    </row>
    <row r="128" spans="2:24" x14ac:dyDescent="0.25">
      <c r="J128" s="194"/>
      <c r="K128" s="195"/>
      <c r="L128" s="195"/>
      <c r="M128" s="195"/>
      <c r="N128" s="195"/>
      <c r="O128" s="196"/>
      <c r="P128" s="43"/>
      <c r="Q128" s="39"/>
      <c r="R128" s="214"/>
      <c r="S128" s="181"/>
      <c r="T128" s="181"/>
      <c r="U128" s="181"/>
      <c r="V128" s="181"/>
      <c r="W128" s="215"/>
      <c r="X128" s="39"/>
    </row>
    <row r="129" spans="9:24" x14ac:dyDescent="0.25">
      <c r="J129" s="194"/>
      <c r="K129" s="195"/>
      <c r="L129" s="195"/>
      <c r="M129" s="195"/>
      <c r="N129" s="195"/>
      <c r="O129" s="196"/>
      <c r="P129" s="43"/>
      <c r="Q129" s="39"/>
      <c r="R129" s="214"/>
      <c r="S129" s="181"/>
      <c r="T129" s="181"/>
      <c r="U129" s="181"/>
      <c r="V129" s="181"/>
      <c r="W129" s="215"/>
      <c r="X129" s="39"/>
    </row>
    <row r="130" spans="9:24" x14ac:dyDescent="0.25">
      <c r="J130" s="194"/>
      <c r="K130" s="195"/>
      <c r="L130" s="195"/>
      <c r="M130" s="195"/>
      <c r="N130" s="195"/>
      <c r="O130" s="196"/>
      <c r="P130" s="43"/>
      <c r="Q130" s="39"/>
      <c r="R130" s="214"/>
      <c r="S130" s="181"/>
      <c r="T130" s="181"/>
      <c r="U130" s="181"/>
      <c r="V130" s="181"/>
      <c r="W130" s="215"/>
      <c r="X130" s="39"/>
    </row>
    <row r="131" spans="9:24" x14ac:dyDescent="0.25">
      <c r="J131" s="194"/>
      <c r="K131" s="195"/>
      <c r="L131" s="195"/>
      <c r="M131" s="195"/>
      <c r="N131" s="195"/>
      <c r="O131" s="196"/>
      <c r="P131" s="43"/>
      <c r="Q131" s="39"/>
      <c r="R131" s="214"/>
      <c r="S131" s="181"/>
      <c r="T131" s="181"/>
      <c r="U131" s="181"/>
      <c r="V131" s="181"/>
      <c r="W131" s="215"/>
      <c r="X131" s="39"/>
    </row>
    <row r="132" spans="9:24" x14ac:dyDescent="0.25">
      <c r="J132" s="194"/>
      <c r="K132" s="195"/>
      <c r="L132" s="195"/>
      <c r="M132" s="195"/>
      <c r="N132" s="195"/>
      <c r="O132" s="196"/>
      <c r="P132" s="43"/>
      <c r="Q132" s="39"/>
      <c r="R132" s="214"/>
      <c r="S132" s="181"/>
      <c r="T132" s="181"/>
      <c r="U132" s="181"/>
      <c r="V132" s="181"/>
      <c r="W132" s="215"/>
      <c r="X132" s="39"/>
    </row>
    <row r="133" spans="9:24" x14ac:dyDescent="0.25">
      <c r="J133" s="194"/>
      <c r="K133" s="195"/>
      <c r="L133" s="195"/>
      <c r="M133" s="195"/>
      <c r="N133" s="195"/>
      <c r="O133" s="196"/>
      <c r="P133" s="43"/>
      <c r="Q133" s="39"/>
      <c r="R133" s="214"/>
      <c r="S133" s="181"/>
      <c r="T133" s="181"/>
      <c r="U133" s="181"/>
      <c r="V133" s="181"/>
      <c r="W133" s="215"/>
      <c r="X133" s="39"/>
    </row>
    <row r="134" spans="9:24" x14ac:dyDescent="0.25">
      <c r="J134" s="194"/>
      <c r="K134" s="195"/>
      <c r="L134" s="195"/>
      <c r="M134" s="195"/>
      <c r="N134" s="195"/>
      <c r="O134" s="196"/>
      <c r="P134" s="43"/>
      <c r="Q134" s="39"/>
      <c r="R134" s="214"/>
      <c r="S134" s="181"/>
      <c r="T134" s="181"/>
      <c r="U134" s="181"/>
      <c r="V134" s="181"/>
      <c r="W134" s="215"/>
      <c r="X134" s="39"/>
    </row>
    <row r="135" spans="9:24" x14ac:dyDescent="0.25">
      <c r="J135" s="194"/>
      <c r="K135" s="195"/>
      <c r="L135" s="195"/>
      <c r="M135" s="195"/>
      <c r="N135" s="195"/>
      <c r="O135" s="196"/>
      <c r="P135" s="43"/>
      <c r="Q135" s="39"/>
      <c r="R135" s="214"/>
      <c r="S135" s="181"/>
      <c r="T135" s="181"/>
      <c r="U135" s="181"/>
      <c r="V135" s="181"/>
      <c r="W135" s="215"/>
      <c r="X135" s="39"/>
    </row>
    <row r="136" spans="9:24" x14ac:dyDescent="0.25">
      <c r="J136" s="194"/>
      <c r="K136" s="195"/>
      <c r="L136" s="195"/>
      <c r="M136" s="195"/>
      <c r="N136" s="195"/>
      <c r="O136" s="196"/>
      <c r="P136" s="43"/>
      <c r="Q136" s="39"/>
      <c r="R136" s="214"/>
      <c r="S136" s="181"/>
      <c r="T136" s="181"/>
      <c r="U136" s="181"/>
      <c r="V136" s="181"/>
      <c r="W136" s="215"/>
      <c r="X136" s="39"/>
    </row>
    <row r="137" spans="9:24" x14ac:dyDescent="0.25">
      <c r="J137" s="194"/>
      <c r="K137" s="195"/>
      <c r="L137" s="195"/>
      <c r="M137" s="195"/>
      <c r="N137" s="195"/>
      <c r="O137" s="196"/>
      <c r="P137" s="43"/>
      <c r="Q137" s="39"/>
      <c r="R137" s="214"/>
      <c r="S137" s="181"/>
      <c r="T137" s="181"/>
      <c r="U137" s="181"/>
      <c r="V137" s="181"/>
      <c r="W137" s="215"/>
      <c r="X137" s="39"/>
    </row>
    <row r="138" spans="9:24" x14ac:dyDescent="0.25">
      <c r="J138" s="194"/>
      <c r="K138" s="195"/>
      <c r="L138" s="195"/>
      <c r="M138" s="195"/>
      <c r="N138" s="195"/>
      <c r="O138" s="196"/>
      <c r="P138" s="43"/>
      <c r="Q138" s="39"/>
      <c r="R138" s="214"/>
      <c r="S138" s="181"/>
      <c r="T138" s="181"/>
      <c r="U138" s="181"/>
      <c r="V138" s="181"/>
      <c r="W138" s="215"/>
      <c r="X138" s="39"/>
    </row>
    <row r="139" spans="9:24" ht="15.75" thickBot="1" x14ac:dyDescent="0.3">
      <c r="J139" s="197"/>
      <c r="K139" s="198"/>
      <c r="L139" s="198"/>
      <c r="M139" s="198"/>
      <c r="N139" s="198"/>
      <c r="O139" s="199"/>
      <c r="P139" s="43"/>
      <c r="Q139" s="39"/>
      <c r="R139" s="216"/>
      <c r="S139" s="217"/>
      <c r="T139" s="217"/>
      <c r="U139" s="217"/>
      <c r="V139" s="217"/>
      <c r="W139" s="218"/>
      <c r="X139" s="39"/>
    </row>
    <row r="142" spans="9:24" x14ac:dyDescent="0.25">
      <c r="I142">
        <v>0</v>
      </c>
      <c r="Q142">
        <v>0</v>
      </c>
    </row>
    <row r="143" spans="9:24" ht="15.75" thickBot="1" x14ac:dyDescent="0.3">
      <c r="I143" t="s">
        <v>258</v>
      </c>
    </row>
    <row r="144" spans="9:24" x14ac:dyDescent="0.25">
      <c r="I144">
        <v>22</v>
      </c>
      <c r="J144" s="191" t="s">
        <v>259</v>
      </c>
      <c r="K144" s="212"/>
      <c r="L144" s="212"/>
      <c r="M144" s="212"/>
      <c r="N144" s="212"/>
      <c r="O144" s="213"/>
    </row>
    <row r="145" spans="10:15" x14ac:dyDescent="0.25">
      <c r="J145" s="214"/>
      <c r="K145" s="181"/>
      <c r="L145" s="181"/>
      <c r="M145" s="181"/>
      <c r="N145" s="181"/>
      <c r="O145" s="215"/>
    </row>
    <row r="146" spans="10:15" x14ac:dyDescent="0.25">
      <c r="J146" s="214"/>
      <c r="K146" s="181"/>
      <c r="L146" s="181"/>
      <c r="M146" s="181"/>
      <c r="N146" s="181"/>
      <c r="O146" s="215"/>
    </row>
    <row r="147" spans="10:15" x14ac:dyDescent="0.25">
      <c r="J147" s="214"/>
      <c r="K147" s="181"/>
      <c r="L147" s="181"/>
      <c r="M147" s="181"/>
      <c r="N147" s="181"/>
      <c r="O147" s="215"/>
    </row>
    <row r="148" spans="10:15" x14ac:dyDescent="0.25">
      <c r="J148" s="214"/>
      <c r="K148" s="181"/>
      <c r="L148" s="181"/>
      <c r="M148" s="181"/>
      <c r="N148" s="181"/>
      <c r="O148" s="215"/>
    </row>
    <row r="149" spans="10:15" x14ac:dyDescent="0.25">
      <c r="J149" s="214"/>
      <c r="K149" s="181"/>
      <c r="L149" s="181"/>
      <c r="M149" s="181"/>
      <c r="N149" s="181"/>
      <c r="O149" s="215"/>
    </row>
    <row r="150" spans="10:15" x14ac:dyDescent="0.25">
      <c r="J150" s="214"/>
      <c r="K150" s="181"/>
      <c r="L150" s="181"/>
      <c r="M150" s="181"/>
      <c r="N150" s="181"/>
      <c r="O150" s="215"/>
    </row>
    <row r="151" spans="10:15" x14ac:dyDescent="0.25">
      <c r="J151" s="214"/>
      <c r="K151" s="181"/>
      <c r="L151" s="181"/>
      <c r="M151" s="181"/>
      <c r="N151" s="181"/>
      <c r="O151" s="215"/>
    </row>
    <row r="152" spans="10:15" x14ac:dyDescent="0.25">
      <c r="J152" s="214"/>
      <c r="K152" s="181"/>
      <c r="L152" s="181"/>
      <c r="M152" s="181"/>
      <c r="N152" s="181"/>
      <c r="O152" s="215"/>
    </row>
    <row r="153" spans="10:15" x14ac:dyDescent="0.25">
      <c r="J153" s="214"/>
      <c r="K153" s="181"/>
      <c r="L153" s="181"/>
      <c r="M153" s="181"/>
      <c r="N153" s="181"/>
      <c r="O153" s="215"/>
    </row>
    <row r="154" spans="10:15" x14ac:dyDescent="0.25">
      <c r="J154" s="214"/>
      <c r="K154" s="181"/>
      <c r="L154" s="181"/>
      <c r="M154" s="181"/>
      <c r="N154" s="181"/>
      <c r="O154" s="215"/>
    </row>
    <row r="155" spans="10:15" x14ac:dyDescent="0.25">
      <c r="J155" s="214"/>
      <c r="K155" s="181"/>
      <c r="L155" s="181"/>
      <c r="M155" s="181"/>
      <c r="N155" s="181"/>
      <c r="O155" s="215"/>
    </row>
    <row r="156" spans="10:15" x14ac:dyDescent="0.25">
      <c r="J156" s="214"/>
      <c r="K156" s="181"/>
      <c r="L156" s="181"/>
      <c r="M156" s="181"/>
      <c r="N156" s="181"/>
      <c r="O156" s="215"/>
    </row>
    <row r="157" spans="10:15" x14ac:dyDescent="0.25">
      <c r="J157" s="214"/>
      <c r="K157" s="181"/>
      <c r="L157" s="181"/>
      <c r="M157" s="181"/>
      <c r="N157" s="181"/>
      <c r="O157" s="215"/>
    </row>
    <row r="158" spans="10:15" x14ac:dyDescent="0.25">
      <c r="J158" s="214"/>
      <c r="K158" s="181"/>
      <c r="L158" s="181"/>
      <c r="M158" s="181"/>
      <c r="N158" s="181"/>
      <c r="O158" s="215"/>
    </row>
    <row r="159" spans="10:15" x14ac:dyDescent="0.25">
      <c r="J159" s="214"/>
      <c r="K159" s="181"/>
      <c r="L159" s="181"/>
      <c r="M159" s="181"/>
      <c r="N159" s="181"/>
      <c r="O159" s="215"/>
    </row>
    <row r="160" spans="10:15" x14ac:dyDescent="0.25">
      <c r="J160" s="214"/>
      <c r="K160" s="181"/>
      <c r="L160" s="181"/>
      <c r="M160" s="181"/>
      <c r="N160" s="181"/>
      <c r="O160" s="215"/>
    </row>
    <row r="161" spans="9:15" x14ac:dyDescent="0.25">
      <c r="J161" s="214"/>
      <c r="K161" s="181"/>
      <c r="L161" s="181"/>
      <c r="M161" s="181"/>
      <c r="N161" s="181"/>
      <c r="O161" s="215"/>
    </row>
    <row r="162" spans="9:15" x14ac:dyDescent="0.25">
      <c r="J162" s="214"/>
      <c r="K162" s="181"/>
      <c r="L162" s="181"/>
      <c r="M162" s="181"/>
      <c r="N162" s="181"/>
      <c r="O162" s="215"/>
    </row>
    <row r="163" spans="9:15" x14ac:dyDescent="0.25">
      <c r="J163" s="214"/>
      <c r="K163" s="181"/>
      <c r="L163" s="181"/>
      <c r="M163" s="181"/>
      <c r="N163" s="181"/>
      <c r="O163" s="215"/>
    </row>
    <row r="164" spans="9:15" ht="15.75" thickBot="1" x14ac:dyDescent="0.3">
      <c r="J164" s="216"/>
      <c r="K164" s="217"/>
      <c r="L164" s="217"/>
      <c r="M164" s="217"/>
      <c r="N164" s="217"/>
      <c r="O164" s="218"/>
    </row>
    <row r="167" spans="9:15" ht="15.75" thickBot="1" x14ac:dyDescent="0.3">
      <c r="I167" t="s">
        <v>262</v>
      </c>
    </row>
    <row r="168" spans="9:15" x14ac:dyDescent="0.25">
      <c r="I168">
        <v>32</v>
      </c>
      <c r="J168" s="191" t="s">
        <v>264</v>
      </c>
      <c r="K168" s="192"/>
      <c r="L168" s="192"/>
      <c r="M168" s="192"/>
      <c r="N168" s="192"/>
      <c r="O168" s="193"/>
    </row>
    <row r="169" spans="9:15" x14ac:dyDescent="0.25">
      <c r="J169" s="194"/>
      <c r="K169" s="195"/>
      <c r="L169" s="195"/>
      <c r="M169" s="195"/>
      <c r="N169" s="195"/>
      <c r="O169" s="196"/>
    </row>
    <row r="170" spans="9:15" x14ac:dyDescent="0.25">
      <c r="J170" s="194"/>
      <c r="K170" s="195"/>
      <c r="L170" s="195"/>
      <c r="M170" s="195"/>
      <c r="N170" s="195"/>
      <c r="O170" s="196"/>
    </row>
    <row r="171" spans="9:15" x14ac:dyDescent="0.25">
      <c r="J171" s="194"/>
      <c r="K171" s="195"/>
      <c r="L171" s="195"/>
      <c r="M171" s="195"/>
      <c r="N171" s="195"/>
      <c r="O171" s="196"/>
    </row>
    <row r="172" spans="9:15" x14ac:dyDescent="0.25">
      <c r="J172" s="194"/>
      <c r="K172" s="195"/>
      <c r="L172" s="195"/>
      <c r="M172" s="195"/>
      <c r="N172" s="195"/>
      <c r="O172" s="196"/>
    </row>
    <row r="173" spans="9:15" x14ac:dyDescent="0.25">
      <c r="J173" s="194"/>
      <c r="K173" s="195"/>
      <c r="L173" s="195"/>
      <c r="M173" s="195"/>
      <c r="N173" s="195"/>
      <c r="O173" s="196"/>
    </row>
    <row r="174" spans="9:15" x14ac:dyDescent="0.25">
      <c r="J174" s="194"/>
      <c r="K174" s="195"/>
      <c r="L174" s="195"/>
      <c r="M174" s="195"/>
      <c r="N174" s="195"/>
      <c r="O174" s="196"/>
    </row>
    <row r="175" spans="9:15" x14ac:dyDescent="0.25">
      <c r="J175" s="194"/>
      <c r="K175" s="195"/>
      <c r="L175" s="195"/>
      <c r="M175" s="195"/>
      <c r="N175" s="195"/>
      <c r="O175" s="196"/>
    </row>
    <row r="176" spans="9:15" x14ac:dyDescent="0.25">
      <c r="J176" s="194"/>
      <c r="K176" s="195"/>
      <c r="L176" s="195"/>
      <c r="M176" s="195"/>
      <c r="N176" s="195"/>
      <c r="O176" s="196"/>
    </row>
    <row r="177" spans="9:15" x14ac:dyDescent="0.25">
      <c r="J177" s="194"/>
      <c r="K177" s="195"/>
      <c r="L177" s="195"/>
      <c r="M177" s="195"/>
      <c r="N177" s="195"/>
      <c r="O177" s="196"/>
    </row>
    <row r="178" spans="9:15" x14ac:dyDescent="0.25">
      <c r="J178" s="194"/>
      <c r="K178" s="195"/>
      <c r="L178" s="195"/>
      <c r="M178" s="195"/>
      <c r="N178" s="195"/>
      <c r="O178" s="196"/>
    </row>
    <row r="179" spans="9:15" x14ac:dyDescent="0.25">
      <c r="J179" s="194"/>
      <c r="K179" s="195"/>
      <c r="L179" s="195"/>
      <c r="M179" s="195"/>
      <c r="N179" s="195"/>
      <c r="O179" s="196"/>
    </row>
    <row r="180" spans="9:15" x14ac:dyDescent="0.25">
      <c r="J180" s="194"/>
      <c r="K180" s="195"/>
      <c r="L180" s="195"/>
      <c r="M180" s="195"/>
      <c r="N180" s="195"/>
      <c r="O180" s="196"/>
    </row>
    <row r="181" spans="9:15" x14ac:dyDescent="0.25">
      <c r="J181" s="194"/>
      <c r="K181" s="195"/>
      <c r="L181" s="195"/>
      <c r="M181" s="195"/>
      <c r="N181" s="195"/>
      <c r="O181" s="196"/>
    </row>
    <row r="182" spans="9:15" x14ac:dyDescent="0.25">
      <c r="J182" s="194"/>
      <c r="K182" s="195"/>
      <c r="L182" s="195"/>
      <c r="M182" s="195"/>
      <c r="N182" s="195"/>
      <c r="O182" s="196"/>
    </row>
    <row r="183" spans="9:15" x14ac:dyDescent="0.25">
      <c r="J183" s="194"/>
      <c r="K183" s="195"/>
      <c r="L183" s="195"/>
      <c r="M183" s="195"/>
      <c r="N183" s="195"/>
      <c r="O183" s="196"/>
    </row>
    <row r="184" spans="9:15" x14ac:dyDescent="0.25">
      <c r="J184" s="194"/>
      <c r="K184" s="195"/>
      <c r="L184" s="195"/>
      <c r="M184" s="195"/>
      <c r="N184" s="195"/>
      <c r="O184" s="196"/>
    </row>
    <row r="185" spans="9:15" x14ac:dyDescent="0.25">
      <c r="J185" s="194"/>
      <c r="K185" s="195"/>
      <c r="L185" s="195"/>
      <c r="M185" s="195"/>
      <c r="N185" s="195"/>
      <c r="O185" s="196"/>
    </row>
    <row r="186" spans="9:15" x14ac:dyDescent="0.25">
      <c r="J186" s="194"/>
      <c r="K186" s="195"/>
      <c r="L186" s="195"/>
      <c r="M186" s="195"/>
      <c r="N186" s="195"/>
      <c r="O186" s="196"/>
    </row>
    <row r="187" spans="9:15" x14ac:dyDescent="0.25">
      <c r="J187" s="194"/>
      <c r="K187" s="195"/>
      <c r="L187" s="195"/>
      <c r="M187" s="195"/>
      <c r="N187" s="195"/>
      <c r="O187" s="196"/>
    </row>
    <row r="188" spans="9:15" ht="15.75" thickBot="1" x14ac:dyDescent="0.3">
      <c r="J188" s="197"/>
      <c r="K188" s="198"/>
      <c r="L188" s="198"/>
      <c r="M188" s="198"/>
      <c r="N188" s="198"/>
      <c r="O188" s="199"/>
    </row>
    <row r="191" spans="9:15" ht="15.75" thickBot="1" x14ac:dyDescent="0.3">
      <c r="I191" t="s">
        <v>295</v>
      </c>
    </row>
    <row r="192" spans="9:15" x14ac:dyDescent="0.25">
      <c r="I192">
        <v>43</v>
      </c>
      <c r="J192" s="191" t="s">
        <v>296</v>
      </c>
      <c r="K192" s="192"/>
      <c r="L192" s="192"/>
      <c r="M192" s="192"/>
      <c r="N192" s="192"/>
      <c r="O192" s="193"/>
    </row>
    <row r="193" spans="10:15" x14ac:dyDescent="0.25">
      <c r="J193" s="194"/>
      <c r="K193" s="195"/>
      <c r="L193" s="195"/>
      <c r="M193" s="195"/>
      <c r="N193" s="195"/>
      <c r="O193" s="196"/>
    </row>
    <row r="194" spans="10:15" x14ac:dyDescent="0.25">
      <c r="J194" s="194"/>
      <c r="K194" s="195"/>
      <c r="L194" s="195"/>
      <c r="M194" s="195"/>
      <c r="N194" s="195"/>
      <c r="O194" s="196"/>
    </row>
    <row r="195" spans="10:15" x14ac:dyDescent="0.25">
      <c r="J195" s="194"/>
      <c r="K195" s="195"/>
      <c r="L195" s="195"/>
      <c r="M195" s="195"/>
      <c r="N195" s="195"/>
      <c r="O195" s="196"/>
    </row>
    <row r="196" spans="10:15" x14ac:dyDescent="0.25">
      <c r="J196" s="194"/>
      <c r="K196" s="195"/>
      <c r="L196" s="195"/>
      <c r="M196" s="195"/>
      <c r="N196" s="195"/>
      <c r="O196" s="196"/>
    </row>
    <row r="197" spans="10:15" x14ac:dyDescent="0.25">
      <c r="J197" s="194"/>
      <c r="K197" s="195"/>
      <c r="L197" s="195"/>
      <c r="M197" s="195"/>
      <c r="N197" s="195"/>
      <c r="O197" s="196"/>
    </row>
    <row r="198" spans="10:15" x14ac:dyDescent="0.25">
      <c r="J198" s="194"/>
      <c r="K198" s="195"/>
      <c r="L198" s="195"/>
      <c r="M198" s="195"/>
      <c r="N198" s="195"/>
      <c r="O198" s="196"/>
    </row>
    <row r="199" spans="10:15" x14ac:dyDescent="0.25">
      <c r="J199" s="194"/>
      <c r="K199" s="195"/>
      <c r="L199" s="195"/>
      <c r="M199" s="195"/>
      <c r="N199" s="195"/>
      <c r="O199" s="196"/>
    </row>
    <row r="200" spans="10:15" x14ac:dyDescent="0.25">
      <c r="J200" s="194"/>
      <c r="K200" s="195"/>
      <c r="L200" s="195"/>
      <c r="M200" s="195"/>
      <c r="N200" s="195"/>
      <c r="O200" s="196"/>
    </row>
    <row r="201" spans="10:15" x14ac:dyDescent="0.25">
      <c r="J201" s="194"/>
      <c r="K201" s="195"/>
      <c r="L201" s="195"/>
      <c r="M201" s="195"/>
      <c r="N201" s="195"/>
      <c r="O201" s="196"/>
    </row>
    <row r="202" spans="10:15" x14ac:dyDescent="0.25">
      <c r="J202" s="194"/>
      <c r="K202" s="195"/>
      <c r="L202" s="195"/>
      <c r="M202" s="195"/>
      <c r="N202" s="195"/>
      <c r="O202" s="196"/>
    </row>
    <row r="203" spans="10:15" x14ac:dyDescent="0.25">
      <c r="J203" s="194"/>
      <c r="K203" s="195"/>
      <c r="L203" s="195"/>
      <c r="M203" s="195"/>
      <c r="N203" s="195"/>
      <c r="O203" s="196"/>
    </row>
    <row r="204" spans="10:15" x14ac:dyDescent="0.25">
      <c r="J204" s="194"/>
      <c r="K204" s="195"/>
      <c r="L204" s="195"/>
      <c r="M204" s="195"/>
      <c r="N204" s="195"/>
      <c r="O204" s="196"/>
    </row>
    <row r="205" spans="10:15" x14ac:dyDescent="0.25">
      <c r="J205" s="194"/>
      <c r="K205" s="195"/>
      <c r="L205" s="195"/>
      <c r="M205" s="195"/>
      <c r="N205" s="195"/>
      <c r="O205" s="196"/>
    </row>
    <row r="206" spans="10:15" x14ac:dyDescent="0.25">
      <c r="J206" s="194"/>
      <c r="K206" s="195"/>
      <c r="L206" s="195"/>
      <c r="M206" s="195"/>
      <c r="N206" s="195"/>
      <c r="O206" s="196"/>
    </row>
    <row r="207" spans="10:15" x14ac:dyDescent="0.25">
      <c r="J207" s="194"/>
      <c r="K207" s="195"/>
      <c r="L207" s="195"/>
      <c r="M207" s="195"/>
      <c r="N207" s="195"/>
      <c r="O207" s="196"/>
    </row>
    <row r="208" spans="10:15" x14ac:dyDescent="0.25">
      <c r="J208" s="194"/>
      <c r="K208" s="195"/>
      <c r="L208" s="195"/>
      <c r="M208" s="195"/>
      <c r="N208" s="195"/>
      <c r="O208" s="196"/>
    </row>
    <row r="209" spans="9:15" x14ac:dyDescent="0.25">
      <c r="J209" s="194"/>
      <c r="K209" s="195"/>
      <c r="L209" s="195"/>
      <c r="M209" s="195"/>
      <c r="N209" s="195"/>
      <c r="O209" s="196"/>
    </row>
    <row r="210" spans="9:15" x14ac:dyDescent="0.25">
      <c r="J210" s="194"/>
      <c r="K210" s="195"/>
      <c r="L210" s="195"/>
      <c r="M210" s="195"/>
      <c r="N210" s="195"/>
      <c r="O210" s="196"/>
    </row>
    <row r="211" spans="9:15" x14ac:dyDescent="0.25">
      <c r="J211" s="194"/>
      <c r="K211" s="195"/>
      <c r="L211" s="195"/>
      <c r="M211" s="195"/>
      <c r="N211" s="195"/>
      <c r="O211" s="196"/>
    </row>
    <row r="212" spans="9:15" ht="15.75" thickBot="1" x14ac:dyDescent="0.3">
      <c r="J212" s="197"/>
      <c r="K212" s="198"/>
      <c r="L212" s="198"/>
      <c r="M212" s="198"/>
      <c r="N212" s="198"/>
      <c r="O212" s="199"/>
    </row>
    <row r="215" spans="9:15" ht="15.75" thickBot="1" x14ac:dyDescent="0.3">
      <c r="I215" t="s">
        <v>295</v>
      </c>
    </row>
    <row r="216" spans="9:15" x14ac:dyDescent="0.25">
      <c r="I216">
        <v>44</v>
      </c>
      <c r="J216" s="191" t="s">
        <v>297</v>
      </c>
      <c r="K216" s="192"/>
      <c r="L216" s="192"/>
      <c r="M216" s="192"/>
      <c r="N216" s="192"/>
      <c r="O216" s="193"/>
    </row>
    <row r="217" spans="9:15" x14ac:dyDescent="0.25">
      <c r="J217" s="194"/>
      <c r="K217" s="195"/>
      <c r="L217" s="195"/>
      <c r="M217" s="195"/>
      <c r="N217" s="195"/>
      <c r="O217" s="196"/>
    </row>
    <row r="218" spans="9:15" x14ac:dyDescent="0.25">
      <c r="J218" s="194"/>
      <c r="K218" s="195"/>
      <c r="L218" s="195"/>
      <c r="M218" s="195"/>
      <c r="N218" s="195"/>
      <c r="O218" s="196"/>
    </row>
    <row r="219" spans="9:15" x14ac:dyDescent="0.25">
      <c r="J219" s="194"/>
      <c r="K219" s="195"/>
      <c r="L219" s="195"/>
      <c r="M219" s="195"/>
      <c r="N219" s="195"/>
      <c r="O219" s="196"/>
    </row>
    <row r="220" spans="9:15" x14ac:dyDescent="0.25">
      <c r="J220" s="194"/>
      <c r="K220" s="195"/>
      <c r="L220" s="195"/>
      <c r="M220" s="195"/>
      <c r="N220" s="195"/>
      <c r="O220" s="196"/>
    </row>
    <row r="221" spans="9:15" x14ac:dyDescent="0.25">
      <c r="J221" s="194"/>
      <c r="K221" s="195"/>
      <c r="L221" s="195"/>
      <c r="M221" s="195"/>
      <c r="N221" s="195"/>
      <c r="O221" s="196"/>
    </row>
    <row r="222" spans="9:15" x14ac:dyDescent="0.25">
      <c r="J222" s="194"/>
      <c r="K222" s="195"/>
      <c r="L222" s="195"/>
      <c r="M222" s="195"/>
      <c r="N222" s="195"/>
      <c r="O222" s="196"/>
    </row>
    <row r="223" spans="9:15" x14ac:dyDescent="0.25">
      <c r="J223" s="194"/>
      <c r="K223" s="195"/>
      <c r="L223" s="195"/>
      <c r="M223" s="195"/>
      <c r="N223" s="195"/>
      <c r="O223" s="196"/>
    </row>
    <row r="224" spans="9:15" x14ac:dyDescent="0.25">
      <c r="J224" s="194"/>
      <c r="K224" s="195"/>
      <c r="L224" s="195"/>
      <c r="M224" s="195"/>
      <c r="N224" s="195"/>
      <c r="O224" s="196"/>
    </row>
    <row r="225" spans="10:15" x14ac:dyDescent="0.25">
      <c r="J225" s="194"/>
      <c r="K225" s="195"/>
      <c r="L225" s="195"/>
      <c r="M225" s="195"/>
      <c r="N225" s="195"/>
      <c r="O225" s="196"/>
    </row>
    <row r="226" spans="10:15" x14ac:dyDescent="0.25">
      <c r="J226" s="194"/>
      <c r="K226" s="195"/>
      <c r="L226" s="195"/>
      <c r="M226" s="195"/>
      <c r="N226" s="195"/>
      <c r="O226" s="196"/>
    </row>
    <row r="227" spans="10:15" x14ac:dyDescent="0.25">
      <c r="J227" s="194"/>
      <c r="K227" s="195"/>
      <c r="L227" s="195"/>
      <c r="M227" s="195"/>
      <c r="N227" s="195"/>
      <c r="O227" s="196"/>
    </row>
    <row r="228" spans="10:15" x14ac:dyDescent="0.25">
      <c r="J228" s="194"/>
      <c r="K228" s="195"/>
      <c r="L228" s="195"/>
      <c r="M228" s="195"/>
      <c r="N228" s="195"/>
      <c r="O228" s="196"/>
    </row>
    <row r="229" spans="10:15" x14ac:dyDescent="0.25">
      <c r="J229" s="194"/>
      <c r="K229" s="195"/>
      <c r="L229" s="195"/>
      <c r="M229" s="195"/>
      <c r="N229" s="195"/>
      <c r="O229" s="196"/>
    </row>
    <row r="230" spans="10:15" x14ac:dyDescent="0.25">
      <c r="J230" s="194"/>
      <c r="K230" s="195"/>
      <c r="L230" s="195"/>
      <c r="M230" s="195"/>
      <c r="N230" s="195"/>
      <c r="O230" s="196"/>
    </row>
    <row r="231" spans="10:15" x14ac:dyDescent="0.25">
      <c r="J231" s="194"/>
      <c r="K231" s="195"/>
      <c r="L231" s="195"/>
      <c r="M231" s="195"/>
      <c r="N231" s="195"/>
      <c r="O231" s="196"/>
    </row>
    <row r="232" spans="10:15" x14ac:dyDescent="0.25">
      <c r="J232" s="194"/>
      <c r="K232" s="195"/>
      <c r="L232" s="195"/>
      <c r="M232" s="195"/>
      <c r="N232" s="195"/>
      <c r="O232" s="196"/>
    </row>
    <row r="233" spans="10:15" x14ac:dyDescent="0.25">
      <c r="J233" s="194"/>
      <c r="K233" s="195"/>
      <c r="L233" s="195"/>
      <c r="M233" s="195"/>
      <c r="N233" s="195"/>
      <c r="O233" s="196"/>
    </row>
    <row r="234" spans="10:15" x14ac:dyDescent="0.25">
      <c r="J234" s="194"/>
      <c r="K234" s="195"/>
      <c r="L234" s="195"/>
      <c r="M234" s="195"/>
      <c r="N234" s="195"/>
      <c r="O234" s="196"/>
    </row>
    <row r="235" spans="10:15" x14ac:dyDescent="0.25">
      <c r="J235" s="194"/>
      <c r="K235" s="195"/>
      <c r="L235" s="195"/>
      <c r="M235" s="195"/>
      <c r="N235" s="195"/>
      <c r="O235" s="196"/>
    </row>
    <row r="236" spans="10:15" ht="15.75" thickBot="1" x14ac:dyDescent="0.3">
      <c r="J236" s="197"/>
      <c r="K236" s="198"/>
      <c r="L236" s="198"/>
      <c r="M236" s="198"/>
      <c r="N236" s="198"/>
      <c r="O236" s="199"/>
    </row>
  </sheetData>
  <mergeCells count="31">
    <mergeCell ref="J192:O212"/>
    <mergeCell ref="J216:O236"/>
    <mergeCell ref="C2:E2"/>
    <mergeCell ref="AB2:AD2"/>
    <mergeCell ref="AJ2:AL2"/>
    <mergeCell ref="B4:G24"/>
    <mergeCell ref="J4:O24"/>
    <mergeCell ref="Z4:AE24"/>
    <mergeCell ref="AH4:AM24"/>
    <mergeCell ref="R4:W24"/>
    <mergeCell ref="K2:W2"/>
    <mergeCell ref="B96:G116"/>
    <mergeCell ref="R119:W139"/>
    <mergeCell ref="B50:G70"/>
    <mergeCell ref="J50:O70"/>
    <mergeCell ref="J144:O164"/>
    <mergeCell ref="B73:G93"/>
    <mergeCell ref="J73:O93"/>
    <mergeCell ref="AP73:AU93"/>
    <mergeCell ref="R50:W70"/>
    <mergeCell ref="AP4:AU24"/>
    <mergeCell ref="B27:G47"/>
    <mergeCell ref="J27:O47"/>
    <mergeCell ref="AH27:AM47"/>
    <mergeCell ref="AP27:AU47"/>
    <mergeCell ref="R27:W47"/>
    <mergeCell ref="J168:O188"/>
    <mergeCell ref="R96:W116"/>
    <mergeCell ref="J96:O116"/>
    <mergeCell ref="J119:O139"/>
    <mergeCell ref="AP50:AU70"/>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172"/>
  <sheetViews>
    <sheetView zoomScale="70" zoomScaleNormal="70" workbookViewId="0">
      <selection activeCell="M142" sqref="M142"/>
    </sheetView>
  </sheetViews>
  <sheetFormatPr baseColWidth="10" defaultRowHeight="15" x14ac:dyDescent="0.25"/>
  <sheetData>
    <row r="1" spans="1:69" x14ac:dyDescent="0.25">
      <c r="A1" s="13" t="s">
        <v>97</v>
      </c>
      <c r="B1" s="13"/>
    </row>
    <row r="2" spans="1:69" x14ac:dyDescent="0.25">
      <c r="B2" s="13"/>
      <c r="C2" s="201" t="s">
        <v>7</v>
      </c>
      <c r="D2" s="201"/>
      <c r="E2" s="201"/>
      <c r="K2" s="201" t="s">
        <v>4</v>
      </c>
      <c r="L2" s="201"/>
      <c r="M2" s="201"/>
      <c r="N2" s="201"/>
      <c r="O2" s="201"/>
      <c r="P2" s="201"/>
      <c r="Q2" s="201"/>
      <c r="R2" s="201"/>
      <c r="S2" s="201"/>
      <c r="T2" s="201"/>
      <c r="U2" s="201"/>
      <c r="V2" s="201"/>
      <c r="AA2" s="200" t="s">
        <v>2</v>
      </c>
      <c r="AB2" s="200"/>
      <c r="AC2" s="200"/>
      <c r="AI2" s="200" t="s">
        <v>26</v>
      </c>
      <c r="AJ2" s="200"/>
      <c r="AK2" s="200"/>
      <c r="AQ2" s="200" t="s">
        <v>102</v>
      </c>
      <c r="AR2" s="200"/>
      <c r="AS2" s="200"/>
      <c r="AX2" s="200" t="s">
        <v>1</v>
      </c>
      <c r="AY2" s="200"/>
      <c r="AZ2" s="200"/>
      <c r="BE2" s="200" t="s">
        <v>103</v>
      </c>
      <c r="BF2" s="200"/>
      <c r="BG2" s="200"/>
    </row>
    <row r="3" spans="1:69" ht="15.75" thickBot="1" x14ac:dyDescent="0.3">
      <c r="A3" s="36" t="s">
        <v>0</v>
      </c>
      <c r="I3" t="s">
        <v>78</v>
      </c>
      <c r="Q3" t="s">
        <v>77</v>
      </c>
      <c r="Y3" t="s">
        <v>2</v>
      </c>
      <c r="AG3" t="s">
        <v>68</v>
      </c>
      <c r="AO3" t="s">
        <v>217</v>
      </c>
      <c r="BK3" s="38" t="s">
        <v>70</v>
      </c>
    </row>
    <row r="4" spans="1:69" ht="15" customHeight="1" x14ac:dyDescent="0.25">
      <c r="A4" s="37" t="s">
        <v>3</v>
      </c>
      <c r="B4" s="49">
        <v>13758.42</v>
      </c>
      <c r="C4" s="50"/>
      <c r="D4" s="50"/>
      <c r="E4" s="50"/>
      <c r="F4" s="50"/>
      <c r="G4" s="51"/>
      <c r="I4">
        <v>11</v>
      </c>
      <c r="J4" s="49">
        <v>3189.5</v>
      </c>
      <c r="K4" s="57"/>
      <c r="L4" s="57"/>
      <c r="M4" s="57"/>
      <c r="N4" s="57"/>
      <c r="O4" s="58"/>
      <c r="P4" s="44"/>
      <c r="Q4">
        <v>11</v>
      </c>
      <c r="R4" s="49">
        <v>3581.61</v>
      </c>
      <c r="S4" s="57"/>
      <c r="T4" s="57"/>
      <c r="U4" s="57"/>
      <c r="V4" s="57"/>
      <c r="W4" s="58"/>
      <c r="Y4">
        <v>1</v>
      </c>
      <c r="Z4" s="49">
        <v>2303.33</v>
      </c>
      <c r="AA4" s="57"/>
      <c r="AB4" s="57"/>
      <c r="AC4" s="57"/>
      <c r="AD4" s="57"/>
      <c r="AE4" s="58"/>
      <c r="AG4" s="38">
        <v>0</v>
      </c>
      <c r="AH4" s="49">
        <v>1</v>
      </c>
      <c r="AI4" s="57"/>
      <c r="AJ4" s="57"/>
      <c r="AK4" s="57"/>
      <c r="AL4" s="57"/>
      <c r="AM4" s="58"/>
      <c r="AN4" s="40"/>
      <c r="AO4" s="47">
        <v>1</v>
      </c>
      <c r="AP4" s="49">
        <v>707.49</v>
      </c>
      <c r="AQ4" s="57"/>
      <c r="AR4" s="57"/>
      <c r="AS4" s="57"/>
      <c r="AT4" s="57"/>
      <c r="AU4" s="58"/>
      <c r="AV4" s="38"/>
      <c r="AW4" s="49">
        <v>1373.3</v>
      </c>
      <c r="AX4" s="57"/>
      <c r="AY4" s="57"/>
      <c r="AZ4" s="57"/>
      <c r="BA4" s="57"/>
      <c r="BB4" s="58"/>
      <c r="BC4" s="47"/>
      <c r="BD4" s="49">
        <v>1</v>
      </c>
      <c r="BE4" s="57"/>
      <c r="BF4" s="57"/>
      <c r="BG4" s="57"/>
      <c r="BH4" s="57"/>
      <c r="BI4" s="58"/>
      <c r="BK4">
        <v>1</v>
      </c>
      <c r="BL4" s="49">
        <v>1566.6</v>
      </c>
      <c r="BM4" s="57"/>
      <c r="BN4" s="57"/>
      <c r="BO4" s="57"/>
      <c r="BP4" s="57"/>
      <c r="BQ4" s="58"/>
    </row>
    <row r="5" spans="1:69" x14ac:dyDescent="0.25">
      <c r="B5" s="52"/>
      <c r="C5" s="45"/>
      <c r="D5" s="45"/>
      <c r="E5" s="45"/>
      <c r="F5" s="45"/>
      <c r="G5" s="53"/>
      <c r="J5" s="59"/>
      <c r="K5" s="40"/>
      <c r="L5" s="40"/>
      <c r="M5" s="40"/>
      <c r="N5" s="40"/>
      <c r="O5" s="60"/>
      <c r="P5" s="44"/>
      <c r="R5" s="59"/>
      <c r="S5" s="40"/>
      <c r="T5" s="40"/>
      <c r="U5" s="40"/>
      <c r="V5" s="40"/>
      <c r="W5" s="60"/>
      <c r="Z5" s="59"/>
      <c r="AA5" s="40"/>
      <c r="AB5" s="40"/>
      <c r="AC5" s="40"/>
      <c r="AD5" s="40"/>
      <c r="AE5" s="60"/>
      <c r="AG5" s="38"/>
      <c r="AH5" s="59"/>
      <c r="AI5" s="40"/>
      <c r="AJ5" s="40"/>
      <c r="AK5" s="40"/>
      <c r="AL5" s="40"/>
      <c r="AM5" s="60"/>
      <c r="AN5" s="40"/>
      <c r="AO5" s="47"/>
      <c r="AP5" s="59"/>
      <c r="AQ5" s="40"/>
      <c r="AR5" s="40"/>
      <c r="AS5" s="40"/>
      <c r="AT5" s="40"/>
      <c r="AU5" s="60"/>
      <c r="AV5" s="38"/>
      <c r="AW5" s="59"/>
      <c r="AX5" s="40"/>
      <c r="AY5" s="40"/>
      <c r="AZ5" s="40"/>
      <c r="BA5" s="40"/>
      <c r="BB5" s="60"/>
      <c r="BC5" s="47"/>
      <c r="BD5" s="59"/>
      <c r="BE5" s="40"/>
      <c r="BF5" s="40"/>
      <c r="BG5" s="40"/>
      <c r="BH5" s="40"/>
      <c r="BI5" s="60"/>
      <c r="BL5" s="59"/>
      <c r="BM5" s="40"/>
      <c r="BN5" s="40"/>
      <c r="BO5" s="40"/>
      <c r="BP5" s="40"/>
      <c r="BQ5" s="60"/>
    </row>
    <row r="6" spans="1:69" x14ac:dyDescent="0.25">
      <c r="B6" s="52"/>
      <c r="C6" s="45"/>
      <c r="D6" s="45"/>
      <c r="E6" s="45"/>
      <c r="F6" s="45"/>
      <c r="G6" s="53"/>
      <c r="J6" s="59"/>
      <c r="K6" s="40"/>
      <c r="L6" s="40"/>
      <c r="M6" s="40"/>
      <c r="N6" s="40"/>
      <c r="O6" s="60"/>
      <c r="P6" s="44"/>
      <c r="R6" s="59"/>
      <c r="S6" s="40"/>
      <c r="T6" s="40"/>
      <c r="U6" s="40"/>
      <c r="V6" s="40"/>
      <c r="W6" s="60"/>
      <c r="Z6" s="59"/>
      <c r="AA6" s="40"/>
      <c r="AB6" s="40"/>
      <c r="AC6" s="40"/>
      <c r="AD6" s="40"/>
      <c r="AE6" s="60"/>
      <c r="AG6" s="38"/>
      <c r="AH6" s="59"/>
      <c r="AI6" s="40"/>
      <c r="AJ6" s="40"/>
      <c r="AK6" s="40"/>
      <c r="AL6" s="40"/>
      <c r="AM6" s="60"/>
      <c r="AN6" s="40"/>
      <c r="AO6" s="47"/>
      <c r="AP6" s="59"/>
      <c r="AQ6" s="40"/>
      <c r="AR6" s="40"/>
      <c r="AS6" s="40"/>
      <c r="AT6" s="40"/>
      <c r="AU6" s="60"/>
      <c r="AV6" s="38"/>
      <c r="AW6" s="59"/>
      <c r="AX6" s="40"/>
      <c r="AY6" s="40"/>
      <c r="AZ6" s="40"/>
      <c r="BA6" s="40"/>
      <c r="BB6" s="60"/>
      <c r="BC6" s="47"/>
      <c r="BD6" s="59"/>
      <c r="BE6" s="40"/>
      <c r="BF6" s="40"/>
      <c r="BG6" s="40"/>
      <c r="BH6" s="40"/>
      <c r="BI6" s="60"/>
      <c r="BL6" s="59"/>
      <c r="BM6" s="40"/>
      <c r="BN6" s="40"/>
      <c r="BO6" s="40"/>
      <c r="BP6" s="40"/>
      <c r="BQ6" s="60"/>
    </row>
    <row r="7" spans="1:69" x14ac:dyDescent="0.25">
      <c r="B7" s="52"/>
      <c r="C7" s="45"/>
      <c r="D7" s="45"/>
      <c r="E7" s="45"/>
      <c r="F7" s="45"/>
      <c r="G7" s="53"/>
      <c r="J7" s="59"/>
      <c r="K7" s="40"/>
      <c r="L7" s="40"/>
      <c r="M7" s="40"/>
      <c r="N7" s="40"/>
      <c r="O7" s="60"/>
      <c r="P7" s="44"/>
      <c r="R7" s="59"/>
      <c r="S7" s="40"/>
      <c r="T7" s="40"/>
      <c r="U7" s="40"/>
      <c r="V7" s="40"/>
      <c r="W7" s="60"/>
      <c r="Z7" s="59"/>
      <c r="AA7" s="40"/>
      <c r="AB7" s="40"/>
      <c r="AC7" s="40"/>
      <c r="AD7" s="40"/>
      <c r="AE7" s="60"/>
      <c r="AG7" s="38"/>
      <c r="AH7" s="59"/>
      <c r="AI7" s="40"/>
      <c r="AJ7" s="40"/>
      <c r="AK7" s="40"/>
      <c r="AL7" s="40"/>
      <c r="AM7" s="60"/>
      <c r="AN7" s="40"/>
      <c r="AO7" s="47"/>
      <c r="AP7" s="59"/>
      <c r="AQ7" s="40"/>
      <c r="AR7" s="40"/>
      <c r="AS7" s="40"/>
      <c r="AT7" s="40"/>
      <c r="AU7" s="60"/>
      <c r="AV7" s="38"/>
      <c r="AW7" s="59"/>
      <c r="AX7" s="40"/>
      <c r="AY7" s="40"/>
      <c r="AZ7" s="40"/>
      <c r="BA7" s="40"/>
      <c r="BB7" s="60"/>
      <c r="BC7" s="47"/>
      <c r="BD7" s="59"/>
      <c r="BE7" s="40"/>
      <c r="BF7" s="40"/>
      <c r="BG7" s="40"/>
      <c r="BH7" s="40"/>
      <c r="BI7" s="60"/>
      <c r="BL7" s="59"/>
      <c r="BM7" s="40"/>
      <c r="BN7" s="40"/>
      <c r="BO7" s="40"/>
      <c r="BP7" s="40"/>
      <c r="BQ7" s="60"/>
    </row>
    <row r="8" spans="1:69" x14ac:dyDescent="0.25">
      <c r="B8" s="52"/>
      <c r="C8" s="45"/>
      <c r="D8" s="45"/>
      <c r="E8" s="45"/>
      <c r="F8" s="45"/>
      <c r="G8" s="53"/>
      <c r="J8" s="59"/>
      <c r="K8" s="40"/>
      <c r="L8" s="40"/>
      <c r="M8" s="40"/>
      <c r="N8" s="40"/>
      <c r="O8" s="60"/>
      <c r="P8" s="44"/>
      <c r="R8" s="59"/>
      <c r="S8" s="40"/>
      <c r="T8" s="40"/>
      <c r="U8" s="40"/>
      <c r="V8" s="40"/>
      <c r="W8" s="60"/>
      <c r="Z8" s="59"/>
      <c r="AA8" s="40"/>
      <c r="AB8" s="40"/>
      <c r="AC8" s="40"/>
      <c r="AD8" s="40"/>
      <c r="AE8" s="60"/>
      <c r="AG8" s="38"/>
      <c r="AH8" s="59"/>
      <c r="AI8" s="40"/>
      <c r="AJ8" s="40"/>
      <c r="AK8" s="40"/>
      <c r="AL8" s="40"/>
      <c r="AM8" s="60"/>
      <c r="AN8" s="40"/>
      <c r="AO8" s="47"/>
      <c r="AP8" s="59"/>
      <c r="AQ8" s="40"/>
      <c r="AR8" s="40"/>
      <c r="AS8" s="40"/>
      <c r="AT8" s="40"/>
      <c r="AU8" s="60"/>
      <c r="AV8" s="38"/>
      <c r="AW8" s="59"/>
      <c r="AX8" s="40"/>
      <c r="AY8" s="40"/>
      <c r="AZ8" s="40"/>
      <c r="BA8" s="40"/>
      <c r="BB8" s="60"/>
      <c r="BC8" s="47"/>
      <c r="BD8" s="59"/>
      <c r="BE8" s="40"/>
      <c r="BF8" s="40"/>
      <c r="BG8" s="40"/>
      <c r="BH8" s="40"/>
      <c r="BI8" s="60"/>
      <c r="BL8" s="59"/>
      <c r="BM8" s="40"/>
      <c r="BN8" s="40"/>
      <c r="BO8" s="40"/>
      <c r="BP8" s="40"/>
      <c r="BQ8" s="60"/>
    </row>
    <row r="9" spans="1:69" x14ac:dyDescent="0.25">
      <c r="B9" s="52"/>
      <c r="C9" s="45"/>
      <c r="D9" s="45"/>
      <c r="E9" s="45"/>
      <c r="F9" s="45"/>
      <c r="G9" s="53"/>
      <c r="J9" s="59"/>
      <c r="K9" s="40"/>
      <c r="L9" s="40"/>
      <c r="M9" s="40"/>
      <c r="N9" s="40"/>
      <c r="O9" s="60"/>
      <c r="P9" s="44"/>
      <c r="R9" s="59"/>
      <c r="S9" s="40"/>
      <c r="T9" s="40"/>
      <c r="U9" s="40"/>
      <c r="V9" s="40"/>
      <c r="W9" s="60"/>
      <c r="Z9" s="59"/>
      <c r="AA9" s="40"/>
      <c r="AB9" s="40"/>
      <c r="AC9" s="40"/>
      <c r="AD9" s="40"/>
      <c r="AE9" s="60"/>
      <c r="AG9" s="38"/>
      <c r="AH9" s="59"/>
      <c r="AI9" s="40"/>
      <c r="AJ9" s="40"/>
      <c r="AK9" s="40"/>
      <c r="AL9" s="40"/>
      <c r="AM9" s="60"/>
      <c r="AN9" s="40"/>
      <c r="AO9" s="47"/>
      <c r="AP9" s="59"/>
      <c r="AQ9" s="40"/>
      <c r="AR9" s="40"/>
      <c r="AS9" s="40"/>
      <c r="AT9" s="40"/>
      <c r="AU9" s="60"/>
      <c r="AV9" s="38"/>
      <c r="AW9" s="59"/>
      <c r="AX9" s="40"/>
      <c r="AY9" s="40"/>
      <c r="AZ9" s="40"/>
      <c r="BA9" s="40"/>
      <c r="BB9" s="60"/>
      <c r="BC9" s="47"/>
      <c r="BD9" s="59"/>
      <c r="BE9" s="40"/>
      <c r="BF9" s="40"/>
      <c r="BG9" s="40"/>
      <c r="BH9" s="40"/>
      <c r="BI9" s="60"/>
      <c r="BL9" s="59"/>
      <c r="BM9" s="40"/>
      <c r="BN9" s="40"/>
      <c r="BO9" s="40"/>
      <c r="BP9" s="40"/>
      <c r="BQ9" s="60"/>
    </row>
    <row r="10" spans="1:69" x14ac:dyDescent="0.25">
      <c r="B10" s="52"/>
      <c r="C10" s="45"/>
      <c r="D10" s="45"/>
      <c r="E10" s="45"/>
      <c r="F10" s="45"/>
      <c r="G10" s="53"/>
      <c r="J10" s="59"/>
      <c r="K10" s="40"/>
      <c r="L10" s="40"/>
      <c r="M10" s="40"/>
      <c r="N10" s="40"/>
      <c r="O10" s="60"/>
      <c r="P10" s="44"/>
      <c r="R10" s="59"/>
      <c r="S10" s="40"/>
      <c r="T10" s="40"/>
      <c r="U10" s="40"/>
      <c r="V10" s="40"/>
      <c r="W10" s="60"/>
      <c r="Z10" s="59"/>
      <c r="AA10" s="40"/>
      <c r="AB10" s="40"/>
      <c r="AC10" s="40"/>
      <c r="AD10" s="40"/>
      <c r="AE10" s="60"/>
      <c r="AG10" s="38"/>
      <c r="AH10" s="59"/>
      <c r="AI10" s="40"/>
      <c r="AJ10" s="40"/>
      <c r="AK10" s="40"/>
      <c r="AL10" s="40"/>
      <c r="AM10" s="60"/>
      <c r="AN10" s="40"/>
      <c r="AO10" s="47"/>
      <c r="AP10" s="59"/>
      <c r="AQ10" s="40"/>
      <c r="AR10" s="40"/>
      <c r="AS10" s="40"/>
      <c r="AT10" s="40"/>
      <c r="AU10" s="60"/>
      <c r="AV10" s="38"/>
      <c r="AW10" s="59"/>
      <c r="AX10" s="40"/>
      <c r="AY10" s="40"/>
      <c r="AZ10" s="40"/>
      <c r="BA10" s="40"/>
      <c r="BB10" s="60"/>
      <c r="BC10" s="47"/>
      <c r="BD10" s="59"/>
      <c r="BE10" s="40"/>
      <c r="BF10" s="40"/>
      <c r="BG10" s="40"/>
      <c r="BH10" s="40"/>
      <c r="BI10" s="60"/>
      <c r="BL10" s="59"/>
      <c r="BM10" s="40"/>
      <c r="BN10" s="40"/>
      <c r="BO10" s="40"/>
      <c r="BP10" s="40"/>
      <c r="BQ10" s="60"/>
    </row>
    <row r="11" spans="1:69" x14ac:dyDescent="0.25">
      <c r="B11" s="52"/>
      <c r="C11" s="45"/>
      <c r="D11" s="45"/>
      <c r="E11" s="45"/>
      <c r="F11" s="45"/>
      <c r="G11" s="53"/>
      <c r="J11" s="59"/>
      <c r="K11" s="40"/>
      <c r="L11" s="40"/>
      <c r="M11" s="40"/>
      <c r="N11" s="40"/>
      <c r="O11" s="60"/>
      <c r="P11" s="44"/>
      <c r="R11" s="59"/>
      <c r="S11" s="40"/>
      <c r="T11" s="40"/>
      <c r="U11" s="40"/>
      <c r="V11" s="40"/>
      <c r="W11" s="60"/>
      <c r="Z11" s="59"/>
      <c r="AA11" s="40"/>
      <c r="AB11" s="40"/>
      <c r="AC11" s="40"/>
      <c r="AD11" s="40"/>
      <c r="AE11" s="60"/>
      <c r="AG11" s="38"/>
      <c r="AH11" s="59"/>
      <c r="AI11" s="40"/>
      <c r="AJ11" s="40"/>
      <c r="AK11" s="40"/>
      <c r="AL11" s="40"/>
      <c r="AM11" s="60"/>
      <c r="AN11" s="40"/>
      <c r="AO11" s="47"/>
      <c r="AP11" s="59"/>
      <c r="AQ11" s="40"/>
      <c r="AR11" s="40"/>
      <c r="AS11" s="40"/>
      <c r="AT11" s="40"/>
      <c r="AU11" s="60"/>
      <c r="AV11" s="38"/>
      <c r="AW11" s="59"/>
      <c r="AX11" s="40"/>
      <c r="AY11" s="40"/>
      <c r="AZ11" s="40"/>
      <c r="BA11" s="40"/>
      <c r="BB11" s="60"/>
      <c r="BC11" s="47"/>
      <c r="BD11" s="59"/>
      <c r="BE11" s="40"/>
      <c r="BF11" s="40"/>
      <c r="BG11" s="40"/>
      <c r="BH11" s="40"/>
      <c r="BI11" s="60"/>
      <c r="BL11" s="59"/>
      <c r="BM11" s="40"/>
      <c r="BN11" s="40"/>
      <c r="BO11" s="40"/>
      <c r="BP11" s="40"/>
      <c r="BQ11" s="60"/>
    </row>
    <row r="12" spans="1:69" x14ac:dyDescent="0.25">
      <c r="B12" s="52"/>
      <c r="C12" s="45"/>
      <c r="D12" s="45"/>
      <c r="E12" s="45"/>
      <c r="F12" s="45"/>
      <c r="G12" s="53"/>
      <c r="J12" s="59"/>
      <c r="K12" s="40"/>
      <c r="L12" s="40"/>
      <c r="M12" s="40"/>
      <c r="N12" s="40"/>
      <c r="O12" s="60"/>
      <c r="P12" s="44"/>
      <c r="R12" s="59"/>
      <c r="S12" s="40"/>
      <c r="T12" s="40"/>
      <c r="U12" s="40"/>
      <c r="V12" s="40"/>
      <c r="W12" s="60"/>
      <c r="Z12" s="59"/>
      <c r="AA12" s="40"/>
      <c r="AB12" s="40"/>
      <c r="AC12" s="40"/>
      <c r="AD12" s="40"/>
      <c r="AE12" s="60"/>
      <c r="AG12" s="38"/>
      <c r="AH12" s="59"/>
      <c r="AI12" s="40"/>
      <c r="AJ12" s="40"/>
      <c r="AK12" s="40"/>
      <c r="AL12" s="40"/>
      <c r="AM12" s="60"/>
      <c r="AN12" s="40"/>
      <c r="AO12" s="47"/>
      <c r="AP12" s="59"/>
      <c r="AQ12" s="40"/>
      <c r="AR12" s="40"/>
      <c r="AS12" s="40"/>
      <c r="AT12" s="40"/>
      <c r="AU12" s="60"/>
      <c r="AV12" s="38"/>
      <c r="AW12" s="59"/>
      <c r="AX12" s="40"/>
      <c r="AY12" s="40"/>
      <c r="AZ12" s="40"/>
      <c r="BA12" s="40"/>
      <c r="BB12" s="60"/>
      <c r="BC12" s="47"/>
      <c r="BD12" s="59"/>
      <c r="BE12" s="40"/>
      <c r="BF12" s="40"/>
      <c r="BG12" s="40"/>
      <c r="BH12" s="40"/>
      <c r="BI12" s="60"/>
      <c r="BL12" s="59"/>
      <c r="BM12" s="40"/>
      <c r="BN12" s="40"/>
      <c r="BO12" s="40"/>
      <c r="BP12" s="40"/>
      <c r="BQ12" s="60"/>
    </row>
    <row r="13" spans="1:69" x14ac:dyDescent="0.25">
      <c r="B13" s="52"/>
      <c r="C13" s="45"/>
      <c r="D13" s="45"/>
      <c r="E13" s="45"/>
      <c r="F13" s="45"/>
      <c r="G13" s="53"/>
      <c r="J13" s="59"/>
      <c r="K13" s="40"/>
      <c r="L13" s="40"/>
      <c r="M13" s="40"/>
      <c r="N13" s="40"/>
      <c r="O13" s="60"/>
      <c r="P13" s="44"/>
      <c r="R13" s="59"/>
      <c r="S13" s="40"/>
      <c r="T13" s="40"/>
      <c r="U13" s="40"/>
      <c r="V13" s="40"/>
      <c r="W13" s="60"/>
      <c r="Z13" s="59"/>
      <c r="AA13" s="40"/>
      <c r="AB13" s="40"/>
      <c r="AC13" s="40"/>
      <c r="AD13" s="40"/>
      <c r="AE13" s="60"/>
      <c r="AG13" s="38"/>
      <c r="AH13" s="59"/>
      <c r="AI13" s="40"/>
      <c r="AJ13" s="40"/>
      <c r="AK13" s="40"/>
      <c r="AL13" s="40"/>
      <c r="AM13" s="60"/>
      <c r="AN13" s="40"/>
      <c r="AO13" s="47"/>
      <c r="AP13" s="59"/>
      <c r="AQ13" s="40"/>
      <c r="AR13" s="40"/>
      <c r="AS13" s="40"/>
      <c r="AT13" s="40"/>
      <c r="AU13" s="60"/>
      <c r="AV13" s="38"/>
      <c r="AW13" s="59"/>
      <c r="AX13" s="40"/>
      <c r="AY13" s="40"/>
      <c r="AZ13" s="40"/>
      <c r="BA13" s="40"/>
      <c r="BB13" s="60"/>
      <c r="BC13" s="47"/>
      <c r="BD13" s="59"/>
      <c r="BE13" s="40"/>
      <c r="BF13" s="40"/>
      <c r="BG13" s="40"/>
      <c r="BH13" s="40"/>
      <c r="BI13" s="60"/>
      <c r="BL13" s="59"/>
      <c r="BM13" s="40"/>
      <c r="BN13" s="40"/>
      <c r="BO13" s="40"/>
      <c r="BP13" s="40"/>
      <c r="BQ13" s="60"/>
    </row>
    <row r="14" spans="1:69" x14ac:dyDescent="0.25">
      <c r="B14" s="52"/>
      <c r="C14" s="45"/>
      <c r="D14" s="45"/>
      <c r="E14" s="45"/>
      <c r="F14" s="45"/>
      <c r="G14" s="53"/>
      <c r="J14" s="59"/>
      <c r="K14" s="40"/>
      <c r="L14" s="40"/>
      <c r="M14" s="40"/>
      <c r="N14" s="40"/>
      <c r="O14" s="60"/>
      <c r="P14" s="44"/>
      <c r="R14" s="59"/>
      <c r="S14" s="40"/>
      <c r="T14" s="40"/>
      <c r="U14" s="40"/>
      <c r="V14" s="40"/>
      <c r="W14" s="60"/>
      <c r="Z14" s="59"/>
      <c r="AA14" s="40"/>
      <c r="AB14" s="40"/>
      <c r="AC14" s="40"/>
      <c r="AD14" s="40"/>
      <c r="AE14" s="60"/>
      <c r="AG14" s="38"/>
      <c r="AH14" s="59"/>
      <c r="AI14" s="40"/>
      <c r="AJ14" s="40"/>
      <c r="AK14" s="40"/>
      <c r="AL14" s="40"/>
      <c r="AM14" s="60"/>
      <c r="AN14" s="40"/>
      <c r="AO14" s="47"/>
      <c r="AP14" s="59"/>
      <c r="AQ14" s="40"/>
      <c r="AR14" s="40"/>
      <c r="AS14" s="40"/>
      <c r="AT14" s="40"/>
      <c r="AU14" s="60"/>
      <c r="AV14" s="38"/>
      <c r="AW14" s="59"/>
      <c r="AX14" s="40"/>
      <c r="AY14" s="40"/>
      <c r="AZ14" s="40"/>
      <c r="BA14" s="40"/>
      <c r="BB14" s="60"/>
      <c r="BC14" s="47"/>
      <c r="BD14" s="59"/>
      <c r="BE14" s="40"/>
      <c r="BF14" s="40"/>
      <c r="BG14" s="40"/>
      <c r="BH14" s="40"/>
      <c r="BI14" s="60"/>
      <c r="BL14" s="59"/>
      <c r="BM14" s="40"/>
      <c r="BN14" s="40"/>
      <c r="BO14" s="40"/>
      <c r="BP14" s="40"/>
      <c r="BQ14" s="60"/>
    </row>
    <row r="15" spans="1:69" x14ac:dyDescent="0.25">
      <c r="B15" s="52"/>
      <c r="C15" s="45"/>
      <c r="D15" s="45"/>
      <c r="E15" s="45"/>
      <c r="F15" s="45"/>
      <c r="G15" s="53"/>
      <c r="J15" s="59"/>
      <c r="K15" s="40"/>
      <c r="L15" s="40"/>
      <c r="M15" s="40"/>
      <c r="N15" s="40"/>
      <c r="O15" s="60"/>
      <c r="P15" s="44"/>
      <c r="R15" s="59"/>
      <c r="S15" s="40"/>
      <c r="T15" s="40"/>
      <c r="U15" s="40"/>
      <c r="V15" s="40"/>
      <c r="W15" s="60"/>
      <c r="Z15" s="59"/>
      <c r="AA15" s="40"/>
      <c r="AB15" s="40"/>
      <c r="AC15" s="40"/>
      <c r="AD15" s="40"/>
      <c r="AE15" s="60"/>
      <c r="AG15" s="38"/>
      <c r="AH15" s="59"/>
      <c r="AI15" s="40"/>
      <c r="AJ15" s="40"/>
      <c r="AK15" s="40"/>
      <c r="AL15" s="40"/>
      <c r="AM15" s="60"/>
      <c r="AN15" s="40"/>
      <c r="AO15" s="47"/>
      <c r="AP15" s="59"/>
      <c r="AQ15" s="40"/>
      <c r="AR15" s="40"/>
      <c r="AS15" s="40"/>
      <c r="AT15" s="40"/>
      <c r="AU15" s="60"/>
      <c r="AV15" s="38"/>
      <c r="AW15" s="59"/>
      <c r="AX15" s="40"/>
      <c r="AY15" s="40"/>
      <c r="AZ15" s="40"/>
      <c r="BA15" s="40"/>
      <c r="BB15" s="60"/>
      <c r="BC15" s="47"/>
      <c r="BD15" s="59"/>
      <c r="BE15" s="40"/>
      <c r="BF15" s="40"/>
      <c r="BG15" s="40"/>
      <c r="BH15" s="40"/>
      <c r="BI15" s="60"/>
      <c r="BL15" s="59"/>
      <c r="BM15" s="40"/>
      <c r="BN15" s="40"/>
      <c r="BO15" s="40"/>
      <c r="BP15" s="40"/>
      <c r="BQ15" s="60"/>
    </row>
    <row r="16" spans="1:69" x14ac:dyDescent="0.25">
      <c r="B16" s="52"/>
      <c r="C16" s="45"/>
      <c r="D16" s="45"/>
      <c r="E16" s="45"/>
      <c r="F16" s="45"/>
      <c r="G16" s="53"/>
      <c r="J16" s="59"/>
      <c r="K16" s="40"/>
      <c r="L16" s="40"/>
      <c r="M16" s="40"/>
      <c r="N16" s="40"/>
      <c r="O16" s="60"/>
      <c r="P16" s="44"/>
      <c r="R16" s="59"/>
      <c r="S16" s="40"/>
      <c r="T16" s="40"/>
      <c r="U16" s="40"/>
      <c r="V16" s="40"/>
      <c r="W16" s="60"/>
      <c r="Z16" s="59"/>
      <c r="AA16" s="40"/>
      <c r="AB16" s="40"/>
      <c r="AC16" s="40"/>
      <c r="AD16" s="40"/>
      <c r="AE16" s="60"/>
      <c r="AG16" s="38"/>
      <c r="AH16" s="59"/>
      <c r="AI16" s="40"/>
      <c r="AJ16" s="40"/>
      <c r="AK16" s="40"/>
      <c r="AL16" s="40"/>
      <c r="AM16" s="60"/>
      <c r="AN16" s="40"/>
      <c r="AO16" s="47"/>
      <c r="AP16" s="59"/>
      <c r="AQ16" s="40"/>
      <c r="AR16" s="40"/>
      <c r="AS16" s="40"/>
      <c r="AT16" s="40"/>
      <c r="AU16" s="60"/>
      <c r="AV16" s="38"/>
      <c r="AW16" s="59"/>
      <c r="AX16" s="40"/>
      <c r="AY16" s="40"/>
      <c r="AZ16" s="40"/>
      <c r="BA16" s="40"/>
      <c r="BB16" s="60"/>
      <c r="BC16" s="47"/>
      <c r="BD16" s="59"/>
      <c r="BE16" s="40"/>
      <c r="BF16" s="40"/>
      <c r="BG16" s="40"/>
      <c r="BH16" s="40"/>
      <c r="BI16" s="60"/>
      <c r="BL16" s="59"/>
      <c r="BM16" s="40"/>
      <c r="BN16" s="40"/>
      <c r="BO16" s="40"/>
      <c r="BP16" s="40"/>
      <c r="BQ16" s="60"/>
    </row>
    <row r="17" spans="1:69" x14ac:dyDescent="0.25">
      <c r="B17" s="52"/>
      <c r="C17" s="45"/>
      <c r="D17" s="45"/>
      <c r="E17" s="45"/>
      <c r="F17" s="45"/>
      <c r="G17" s="53"/>
      <c r="J17" s="59"/>
      <c r="K17" s="40"/>
      <c r="L17" s="40"/>
      <c r="M17" s="40"/>
      <c r="N17" s="40"/>
      <c r="O17" s="60"/>
      <c r="P17" s="44"/>
      <c r="R17" s="59"/>
      <c r="S17" s="40"/>
      <c r="T17" s="40"/>
      <c r="U17" s="40"/>
      <c r="V17" s="40"/>
      <c r="W17" s="60"/>
      <c r="Z17" s="59"/>
      <c r="AA17" s="40"/>
      <c r="AB17" s="40"/>
      <c r="AC17" s="40"/>
      <c r="AD17" s="40"/>
      <c r="AE17" s="60"/>
      <c r="AG17" s="38"/>
      <c r="AH17" s="59"/>
      <c r="AI17" s="40"/>
      <c r="AJ17" s="40"/>
      <c r="AK17" s="40"/>
      <c r="AL17" s="40"/>
      <c r="AM17" s="60"/>
      <c r="AN17" s="40"/>
      <c r="AO17" s="47"/>
      <c r="AP17" s="59"/>
      <c r="AQ17" s="40"/>
      <c r="AR17" s="40"/>
      <c r="AS17" s="40"/>
      <c r="AT17" s="40"/>
      <c r="AU17" s="60"/>
      <c r="AV17" s="38"/>
      <c r="AW17" s="59"/>
      <c r="AX17" s="40"/>
      <c r="AY17" s="40"/>
      <c r="AZ17" s="40"/>
      <c r="BA17" s="40"/>
      <c r="BB17" s="60"/>
      <c r="BC17" s="47"/>
      <c r="BD17" s="59"/>
      <c r="BE17" s="40"/>
      <c r="BF17" s="40"/>
      <c r="BG17" s="40"/>
      <c r="BH17" s="40"/>
      <c r="BI17" s="60"/>
      <c r="BL17" s="59"/>
      <c r="BM17" s="40"/>
      <c r="BN17" s="40"/>
      <c r="BO17" s="40"/>
      <c r="BP17" s="40"/>
      <c r="BQ17" s="60"/>
    </row>
    <row r="18" spans="1:69" x14ac:dyDescent="0.25">
      <c r="B18" s="52"/>
      <c r="C18" s="45"/>
      <c r="D18" s="45"/>
      <c r="E18" s="45"/>
      <c r="F18" s="45"/>
      <c r="G18" s="53"/>
      <c r="J18" s="59"/>
      <c r="K18" s="40"/>
      <c r="L18" s="40"/>
      <c r="M18" s="40"/>
      <c r="N18" s="40"/>
      <c r="O18" s="60"/>
      <c r="P18" s="44"/>
      <c r="R18" s="59"/>
      <c r="S18" s="40"/>
      <c r="T18" s="40"/>
      <c r="U18" s="40"/>
      <c r="V18" s="40"/>
      <c r="W18" s="60"/>
      <c r="Z18" s="59"/>
      <c r="AA18" s="40"/>
      <c r="AB18" s="40"/>
      <c r="AC18" s="40"/>
      <c r="AD18" s="40"/>
      <c r="AE18" s="60"/>
      <c r="AG18" s="38"/>
      <c r="AH18" s="59"/>
      <c r="AI18" s="40"/>
      <c r="AJ18" s="40"/>
      <c r="AK18" s="40"/>
      <c r="AL18" s="40"/>
      <c r="AM18" s="60"/>
      <c r="AN18" s="40"/>
      <c r="AO18" s="47"/>
      <c r="AP18" s="59"/>
      <c r="AQ18" s="40"/>
      <c r="AR18" s="40"/>
      <c r="AS18" s="40"/>
      <c r="AT18" s="40"/>
      <c r="AU18" s="60"/>
      <c r="AV18" s="38"/>
      <c r="AW18" s="59"/>
      <c r="AX18" s="40"/>
      <c r="AY18" s="40"/>
      <c r="AZ18" s="40"/>
      <c r="BA18" s="40"/>
      <c r="BB18" s="60"/>
      <c r="BC18" s="47"/>
      <c r="BD18" s="59"/>
      <c r="BE18" s="40"/>
      <c r="BF18" s="40"/>
      <c r="BG18" s="40"/>
      <c r="BH18" s="40"/>
      <c r="BI18" s="60"/>
      <c r="BL18" s="59"/>
      <c r="BM18" s="40"/>
      <c r="BN18" s="40"/>
      <c r="BO18" s="40"/>
      <c r="BP18" s="40"/>
      <c r="BQ18" s="60"/>
    </row>
    <row r="19" spans="1:69" x14ac:dyDescent="0.25">
      <c r="B19" s="52"/>
      <c r="C19" s="45"/>
      <c r="D19" s="45"/>
      <c r="E19" s="45"/>
      <c r="F19" s="45"/>
      <c r="G19" s="53"/>
      <c r="J19" s="59"/>
      <c r="K19" s="40"/>
      <c r="L19" s="40"/>
      <c r="M19" s="40"/>
      <c r="N19" s="40"/>
      <c r="O19" s="60"/>
      <c r="P19" s="44"/>
      <c r="R19" s="59"/>
      <c r="S19" s="40"/>
      <c r="T19" s="40"/>
      <c r="U19" s="40"/>
      <c r="V19" s="40"/>
      <c r="W19" s="60"/>
      <c r="Z19" s="59"/>
      <c r="AA19" s="40"/>
      <c r="AB19" s="40"/>
      <c r="AC19" s="40"/>
      <c r="AD19" s="40"/>
      <c r="AE19" s="60"/>
      <c r="AG19" s="38"/>
      <c r="AH19" s="59"/>
      <c r="AI19" s="40"/>
      <c r="AJ19" s="40"/>
      <c r="AK19" s="40"/>
      <c r="AL19" s="40"/>
      <c r="AM19" s="60"/>
      <c r="AN19" s="40"/>
      <c r="AO19" s="47"/>
      <c r="AP19" s="59"/>
      <c r="AQ19" s="40"/>
      <c r="AR19" s="40"/>
      <c r="AS19" s="40"/>
      <c r="AT19" s="40"/>
      <c r="AU19" s="60"/>
      <c r="AV19" s="38"/>
      <c r="AW19" s="59"/>
      <c r="AX19" s="40"/>
      <c r="AY19" s="40"/>
      <c r="AZ19" s="40"/>
      <c r="BA19" s="40"/>
      <c r="BB19" s="60"/>
      <c r="BC19" s="47"/>
      <c r="BD19" s="59"/>
      <c r="BE19" s="40"/>
      <c r="BF19" s="40"/>
      <c r="BG19" s="40"/>
      <c r="BH19" s="40"/>
      <c r="BI19" s="60"/>
      <c r="BL19" s="59"/>
      <c r="BM19" s="40"/>
      <c r="BN19" s="40"/>
      <c r="BO19" s="40"/>
      <c r="BP19" s="40"/>
      <c r="BQ19" s="60"/>
    </row>
    <row r="20" spans="1:69" x14ac:dyDescent="0.25">
      <c r="B20" s="52"/>
      <c r="C20" s="45"/>
      <c r="D20" s="45"/>
      <c r="E20" s="45"/>
      <c r="F20" s="45"/>
      <c r="G20" s="53"/>
      <c r="J20" s="59"/>
      <c r="K20" s="40"/>
      <c r="L20" s="40"/>
      <c r="M20" s="40"/>
      <c r="N20" s="40"/>
      <c r="O20" s="60"/>
      <c r="P20" s="44"/>
      <c r="R20" s="59"/>
      <c r="S20" s="40"/>
      <c r="T20" s="40"/>
      <c r="U20" s="40"/>
      <c r="V20" s="40"/>
      <c r="W20" s="60"/>
      <c r="Z20" s="59"/>
      <c r="AA20" s="40"/>
      <c r="AB20" s="40"/>
      <c r="AC20" s="40"/>
      <c r="AD20" s="40"/>
      <c r="AE20" s="60"/>
      <c r="AG20" s="38"/>
      <c r="AH20" s="59"/>
      <c r="AI20" s="40"/>
      <c r="AJ20" s="40"/>
      <c r="AK20" s="40"/>
      <c r="AL20" s="40"/>
      <c r="AM20" s="60"/>
      <c r="AN20" s="40"/>
      <c r="AO20" s="47"/>
      <c r="AP20" s="59"/>
      <c r="AQ20" s="40"/>
      <c r="AR20" s="40"/>
      <c r="AS20" s="40"/>
      <c r="AT20" s="40"/>
      <c r="AU20" s="60"/>
      <c r="AV20" s="38"/>
      <c r="AW20" s="59"/>
      <c r="AX20" s="40"/>
      <c r="AY20" s="40"/>
      <c r="AZ20" s="40"/>
      <c r="BA20" s="40"/>
      <c r="BB20" s="60"/>
      <c r="BC20" s="47"/>
      <c r="BD20" s="59"/>
      <c r="BE20" s="40"/>
      <c r="BF20" s="40"/>
      <c r="BG20" s="40"/>
      <c r="BH20" s="40"/>
      <c r="BI20" s="60"/>
      <c r="BL20" s="59"/>
      <c r="BM20" s="40"/>
      <c r="BN20" s="40"/>
      <c r="BO20" s="40"/>
      <c r="BP20" s="40"/>
      <c r="BQ20" s="60"/>
    </row>
    <row r="21" spans="1:69" x14ac:dyDescent="0.25">
      <c r="B21" s="52"/>
      <c r="C21" s="45"/>
      <c r="D21" s="45"/>
      <c r="E21" s="45"/>
      <c r="F21" s="45"/>
      <c r="G21" s="53"/>
      <c r="J21" s="59"/>
      <c r="K21" s="40"/>
      <c r="L21" s="40"/>
      <c r="M21" s="40"/>
      <c r="N21" s="40"/>
      <c r="O21" s="60"/>
      <c r="P21" s="44"/>
      <c r="R21" s="59"/>
      <c r="S21" s="40"/>
      <c r="T21" s="40"/>
      <c r="U21" s="40"/>
      <c r="V21" s="40"/>
      <c r="W21" s="60"/>
      <c r="Z21" s="59"/>
      <c r="AA21" s="40"/>
      <c r="AB21" s="40"/>
      <c r="AC21" s="40"/>
      <c r="AD21" s="40"/>
      <c r="AE21" s="60"/>
      <c r="AG21" s="38"/>
      <c r="AH21" s="59"/>
      <c r="AI21" s="40"/>
      <c r="AJ21" s="40"/>
      <c r="AK21" s="40"/>
      <c r="AL21" s="40"/>
      <c r="AM21" s="60"/>
      <c r="AN21" s="40"/>
      <c r="AO21" s="47"/>
      <c r="AP21" s="59"/>
      <c r="AQ21" s="40"/>
      <c r="AR21" s="40"/>
      <c r="AS21" s="40"/>
      <c r="AT21" s="40"/>
      <c r="AU21" s="60"/>
      <c r="AV21" s="38"/>
      <c r="AW21" s="59"/>
      <c r="AX21" s="40"/>
      <c r="AY21" s="40"/>
      <c r="AZ21" s="40"/>
      <c r="BA21" s="40"/>
      <c r="BB21" s="60"/>
      <c r="BC21" s="47"/>
      <c r="BD21" s="59"/>
      <c r="BE21" s="40"/>
      <c r="BF21" s="40"/>
      <c r="BG21" s="40"/>
      <c r="BH21" s="40"/>
      <c r="BI21" s="60"/>
      <c r="BL21" s="59"/>
      <c r="BM21" s="40"/>
      <c r="BN21" s="40"/>
      <c r="BO21" s="40"/>
      <c r="BP21" s="40"/>
      <c r="BQ21" s="60"/>
    </row>
    <row r="22" spans="1:69" x14ac:dyDescent="0.25">
      <c r="B22" s="52"/>
      <c r="C22" s="45"/>
      <c r="D22" s="45"/>
      <c r="E22" s="45"/>
      <c r="F22" s="45"/>
      <c r="G22" s="53"/>
      <c r="J22" s="59"/>
      <c r="K22" s="40"/>
      <c r="L22" s="40"/>
      <c r="M22" s="40"/>
      <c r="N22" s="40"/>
      <c r="O22" s="60"/>
      <c r="P22" s="44"/>
      <c r="R22" s="59"/>
      <c r="S22" s="40"/>
      <c r="T22" s="40"/>
      <c r="U22" s="40"/>
      <c r="V22" s="40"/>
      <c r="W22" s="60"/>
      <c r="Z22" s="59"/>
      <c r="AA22" s="40"/>
      <c r="AB22" s="40"/>
      <c r="AC22" s="40"/>
      <c r="AD22" s="40"/>
      <c r="AE22" s="60"/>
      <c r="AG22" s="38"/>
      <c r="AH22" s="59"/>
      <c r="AI22" s="40"/>
      <c r="AJ22" s="40"/>
      <c r="AK22" s="40"/>
      <c r="AL22" s="40"/>
      <c r="AM22" s="60"/>
      <c r="AN22" s="40"/>
      <c r="AO22" s="47"/>
      <c r="AP22" s="59"/>
      <c r="AQ22" s="40"/>
      <c r="AR22" s="40"/>
      <c r="AS22" s="40"/>
      <c r="AT22" s="40"/>
      <c r="AU22" s="60"/>
      <c r="AV22" s="38"/>
      <c r="AW22" s="59"/>
      <c r="AX22" s="40"/>
      <c r="AY22" s="40"/>
      <c r="AZ22" s="40"/>
      <c r="BA22" s="40"/>
      <c r="BB22" s="60"/>
      <c r="BC22" s="47"/>
      <c r="BD22" s="59"/>
      <c r="BE22" s="40"/>
      <c r="BF22" s="40"/>
      <c r="BG22" s="40"/>
      <c r="BH22" s="40"/>
      <c r="BI22" s="60"/>
      <c r="BL22" s="59"/>
      <c r="BM22" s="40"/>
      <c r="BN22" s="40"/>
      <c r="BO22" s="40"/>
      <c r="BP22" s="40"/>
      <c r="BQ22" s="60"/>
    </row>
    <row r="23" spans="1:69" x14ac:dyDescent="0.25">
      <c r="B23" s="52"/>
      <c r="C23" s="45"/>
      <c r="D23" s="45"/>
      <c r="E23" s="45"/>
      <c r="F23" s="45"/>
      <c r="G23" s="53"/>
      <c r="J23" s="59"/>
      <c r="K23" s="40"/>
      <c r="L23" s="40"/>
      <c r="M23" s="40"/>
      <c r="N23" s="40"/>
      <c r="O23" s="60"/>
      <c r="P23" s="44"/>
      <c r="R23" s="59"/>
      <c r="S23" s="40"/>
      <c r="T23" s="40"/>
      <c r="U23" s="40"/>
      <c r="V23" s="40"/>
      <c r="W23" s="60"/>
      <c r="Z23" s="59"/>
      <c r="AA23" s="40"/>
      <c r="AB23" s="40"/>
      <c r="AC23" s="40"/>
      <c r="AD23" s="40"/>
      <c r="AE23" s="60"/>
      <c r="AG23" s="38"/>
      <c r="AH23" s="59"/>
      <c r="AI23" s="40"/>
      <c r="AJ23" s="40"/>
      <c r="AK23" s="40"/>
      <c r="AL23" s="40"/>
      <c r="AM23" s="60"/>
      <c r="AN23" s="40"/>
      <c r="AO23" s="47"/>
      <c r="AP23" s="59"/>
      <c r="AQ23" s="40"/>
      <c r="AR23" s="40"/>
      <c r="AS23" s="40"/>
      <c r="AT23" s="40"/>
      <c r="AU23" s="60"/>
      <c r="AV23" s="38"/>
      <c r="AW23" s="59"/>
      <c r="AX23" s="40"/>
      <c r="AY23" s="40"/>
      <c r="AZ23" s="40"/>
      <c r="BA23" s="40"/>
      <c r="BB23" s="60"/>
      <c r="BC23" s="47"/>
      <c r="BD23" s="59"/>
      <c r="BE23" s="40"/>
      <c r="BF23" s="40"/>
      <c r="BG23" s="40"/>
      <c r="BH23" s="40"/>
      <c r="BI23" s="60"/>
      <c r="BL23" s="59"/>
      <c r="BM23" s="40"/>
      <c r="BN23" s="40"/>
      <c r="BO23" s="40"/>
      <c r="BP23" s="40"/>
      <c r="BQ23" s="60"/>
    </row>
    <row r="24" spans="1:69" ht="15.75" thickBot="1" x14ac:dyDescent="0.3">
      <c r="B24" s="54"/>
      <c r="C24" s="55"/>
      <c r="D24" s="55"/>
      <c r="E24" s="55"/>
      <c r="F24" s="55"/>
      <c r="G24" s="56"/>
      <c r="J24" s="61"/>
      <c r="K24" s="62"/>
      <c r="L24" s="62"/>
      <c r="M24" s="62"/>
      <c r="N24" s="62"/>
      <c r="O24" s="63"/>
      <c r="P24" s="44"/>
      <c r="R24" s="61"/>
      <c r="S24" s="62"/>
      <c r="T24" s="62"/>
      <c r="U24" s="62"/>
      <c r="V24" s="62"/>
      <c r="W24" s="63"/>
      <c r="Z24" s="61"/>
      <c r="AA24" s="62"/>
      <c r="AB24" s="62"/>
      <c r="AC24" s="62"/>
      <c r="AD24" s="62"/>
      <c r="AE24" s="63"/>
      <c r="AG24" s="38"/>
      <c r="AH24" s="61"/>
      <c r="AI24" s="62"/>
      <c r="AJ24" s="62"/>
      <c r="AK24" s="62"/>
      <c r="AL24" s="62"/>
      <c r="AM24" s="63"/>
      <c r="AN24" s="40"/>
      <c r="AO24" s="47"/>
      <c r="AP24" s="61"/>
      <c r="AQ24" s="62"/>
      <c r="AR24" s="62"/>
      <c r="AS24" s="62"/>
      <c r="AT24" s="62"/>
      <c r="AU24" s="63"/>
      <c r="AV24" s="38"/>
      <c r="AW24" s="61"/>
      <c r="AX24" s="62"/>
      <c r="AY24" s="62"/>
      <c r="AZ24" s="62"/>
      <c r="BA24" s="62"/>
      <c r="BB24" s="63"/>
      <c r="BC24" s="47"/>
      <c r="BD24" s="61"/>
      <c r="BE24" s="62"/>
      <c r="BF24" s="62"/>
      <c r="BG24" s="62"/>
      <c r="BH24" s="62"/>
      <c r="BI24" s="63"/>
      <c r="BL24" s="61"/>
      <c r="BM24" s="62"/>
      <c r="BN24" s="62"/>
      <c r="BO24" s="62"/>
      <c r="BP24" s="62"/>
      <c r="BQ24" s="63"/>
    </row>
    <row r="25" spans="1:69" ht="15.75" thickBot="1" x14ac:dyDescent="0.3">
      <c r="J25" s="44"/>
      <c r="K25" s="44"/>
      <c r="L25" s="44"/>
      <c r="M25" s="44"/>
      <c r="N25" s="44"/>
      <c r="O25" s="44"/>
      <c r="P25" s="44"/>
      <c r="Q25" s="44"/>
      <c r="R25" s="44"/>
      <c r="S25" s="44"/>
      <c r="T25" s="44"/>
      <c r="U25" s="44"/>
      <c r="V25" s="44"/>
      <c r="W25" s="44"/>
    </row>
    <row r="26" spans="1:69" ht="15.75" thickBot="1" x14ac:dyDescent="0.3">
      <c r="A26" s="34" t="s">
        <v>65</v>
      </c>
      <c r="I26" t="s">
        <v>67</v>
      </c>
      <c r="Q26" s="124" t="s">
        <v>256</v>
      </c>
      <c r="Y26">
        <v>0</v>
      </c>
      <c r="Z26" s="73">
        <v>0</v>
      </c>
      <c r="AA26" s="57"/>
      <c r="AB26" s="57"/>
      <c r="AC26" s="57"/>
      <c r="AD26" s="57"/>
      <c r="AE26" s="58"/>
      <c r="AG26" t="s">
        <v>69</v>
      </c>
      <c r="AO26" t="s">
        <v>218</v>
      </c>
      <c r="AX26" s="48"/>
      <c r="AY26" s="48"/>
      <c r="AZ26" s="48"/>
      <c r="BA26" s="48"/>
      <c r="BK26" s="38" t="s">
        <v>71</v>
      </c>
    </row>
    <row r="27" spans="1:69" x14ac:dyDescent="0.25">
      <c r="A27" s="35" t="s">
        <v>19</v>
      </c>
      <c r="B27" s="49">
        <v>14238.42</v>
      </c>
      <c r="C27" s="57"/>
      <c r="D27" s="57"/>
      <c r="E27" s="57"/>
      <c r="F27" s="57"/>
      <c r="G27" s="58"/>
      <c r="I27">
        <v>12</v>
      </c>
      <c r="J27" s="49">
        <v>2770.41</v>
      </c>
      <c r="K27" s="57"/>
      <c r="L27" s="57"/>
      <c r="M27" s="57"/>
      <c r="N27" s="57"/>
      <c r="O27" s="58"/>
      <c r="P27" s="44"/>
      <c r="Q27">
        <v>22</v>
      </c>
      <c r="R27" s="49">
        <v>2810.19</v>
      </c>
      <c r="S27" s="57"/>
      <c r="T27" s="57"/>
      <c r="U27" s="57"/>
      <c r="V27" s="57"/>
      <c r="W27" s="58"/>
      <c r="Z27" s="59"/>
      <c r="AA27" s="40"/>
      <c r="AB27" s="40"/>
      <c r="AC27" s="40"/>
      <c r="AD27" s="40"/>
      <c r="AE27" s="60"/>
      <c r="AG27">
        <v>1</v>
      </c>
      <c r="AH27" s="49">
        <v>1593.89</v>
      </c>
      <c r="AI27" s="57"/>
      <c r="AJ27" s="57"/>
      <c r="AK27" s="57"/>
      <c r="AL27" s="57"/>
      <c r="AM27" s="58"/>
      <c r="AN27" s="40"/>
      <c r="AO27" s="47">
        <v>2</v>
      </c>
      <c r="AP27" s="98">
        <v>635.88</v>
      </c>
      <c r="AQ27" s="90"/>
      <c r="AR27" s="90"/>
      <c r="AS27" s="90"/>
      <c r="AT27" s="90"/>
      <c r="AU27" s="91"/>
      <c r="AV27" s="47"/>
      <c r="AW27" s="47"/>
      <c r="AX27" s="47"/>
      <c r="AY27" s="47"/>
      <c r="AZ27" s="47"/>
      <c r="BA27" s="47"/>
      <c r="BB27" s="47"/>
      <c r="BC27" s="47"/>
      <c r="BD27" s="47"/>
      <c r="BE27" s="47"/>
      <c r="BF27" s="47"/>
      <c r="BG27" s="47"/>
      <c r="BH27" s="47"/>
      <c r="BI27" s="47"/>
      <c r="BK27">
        <v>2</v>
      </c>
      <c r="BL27" s="49">
        <v>1166.4000000000001</v>
      </c>
      <c r="BM27" s="57"/>
      <c r="BN27" s="57"/>
      <c r="BO27" s="57"/>
      <c r="BP27" s="57"/>
      <c r="BQ27" s="58"/>
    </row>
    <row r="28" spans="1:69" x14ac:dyDescent="0.25">
      <c r="B28" s="59"/>
      <c r="C28" s="40"/>
      <c r="D28" s="40"/>
      <c r="E28" s="40"/>
      <c r="F28" s="40"/>
      <c r="G28" s="60"/>
      <c r="J28" s="59"/>
      <c r="K28" s="40"/>
      <c r="L28" s="40"/>
      <c r="M28" s="40"/>
      <c r="N28" s="40"/>
      <c r="O28" s="60"/>
      <c r="P28" s="44"/>
      <c r="R28" s="59"/>
      <c r="S28" s="40"/>
      <c r="T28" s="40"/>
      <c r="U28" s="40"/>
      <c r="V28" s="40"/>
      <c r="W28" s="60"/>
      <c r="Z28" s="59"/>
      <c r="AA28" s="40"/>
      <c r="AB28" s="40"/>
      <c r="AC28" s="40"/>
      <c r="AD28" s="40"/>
      <c r="AE28" s="60"/>
      <c r="AH28" s="59"/>
      <c r="AI28" s="40"/>
      <c r="AJ28" s="40"/>
      <c r="AK28" s="40"/>
      <c r="AL28" s="40"/>
      <c r="AM28" s="60"/>
      <c r="AN28" s="40"/>
      <c r="AO28" s="47"/>
      <c r="AP28" s="92"/>
      <c r="AQ28" s="93"/>
      <c r="AR28" s="93"/>
      <c r="AS28" s="93"/>
      <c r="AT28" s="93"/>
      <c r="AU28" s="94"/>
      <c r="AV28" s="47"/>
      <c r="AW28" s="47"/>
      <c r="AX28" s="47"/>
      <c r="AY28" s="47"/>
      <c r="AZ28" s="47"/>
      <c r="BA28" s="47"/>
      <c r="BB28" s="47"/>
      <c r="BC28" s="47"/>
      <c r="BD28" s="47"/>
      <c r="BE28" s="47"/>
      <c r="BF28" s="47"/>
      <c r="BG28" s="47"/>
      <c r="BH28" s="47"/>
      <c r="BI28" s="47"/>
      <c r="BL28" s="59"/>
      <c r="BM28" s="40"/>
      <c r="BN28" s="40"/>
      <c r="BO28" s="40"/>
      <c r="BP28" s="40"/>
      <c r="BQ28" s="60"/>
    </row>
    <row r="29" spans="1:69" x14ac:dyDescent="0.25">
      <c r="B29" s="59"/>
      <c r="C29" s="40"/>
      <c r="D29" s="40"/>
      <c r="E29" s="40"/>
      <c r="F29" s="40"/>
      <c r="G29" s="60"/>
      <c r="J29" s="59"/>
      <c r="K29" s="40"/>
      <c r="L29" s="40"/>
      <c r="M29" s="40"/>
      <c r="N29" s="40"/>
      <c r="O29" s="60"/>
      <c r="P29" s="44"/>
      <c r="R29" s="59"/>
      <c r="S29" s="40"/>
      <c r="T29" s="40"/>
      <c r="U29" s="40"/>
      <c r="V29" s="40"/>
      <c r="W29" s="60"/>
      <c r="Z29" s="59"/>
      <c r="AA29" s="40"/>
      <c r="AB29" s="40"/>
      <c r="AC29" s="40"/>
      <c r="AD29" s="40"/>
      <c r="AE29" s="60"/>
      <c r="AH29" s="59"/>
      <c r="AI29" s="40"/>
      <c r="AJ29" s="40"/>
      <c r="AK29" s="40"/>
      <c r="AL29" s="40"/>
      <c r="AM29" s="60"/>
      <c r="AN29" s="40"/>
      <c r="AO29" s="47"/>
      <c r="AP29" s="92"/>
      <c r="AQ29" s="93"/>
      <c r="AR29" s="93"/>
      <c r="AS29" s="93"/>
      <c r="AT29" s="93"/>
      <c r="AU29" s="94"/>
      <c r="AV29" s="47"/>
      <c r="AW29" s="47"/>
      <c r="AX29" s="47"/>
      <c r="AY29" s="47"/>
      <c r="AZ29" s="47"/>
      <c r="BA29" s="47"/>
      <c r="BB29" s="47"/>
      <c r="BC29" s="47"/>
      <c r="BD29" s="47"/>
      <c r="BE29" s="47"/>
      <c r="BF29" s="47"/>
      <c r="BG29" s="47"/>
      <c r="BH29" s="47"/>
      <c r="BI29" s="47"/>
      <c r="BL29" s="59"/>
      <c r="BM29" s="40"/>
      <c r="BN29" s="40"/>
      <c r="BO29" s="40"/>
      <c r="BP29" s="40"/>
      <c r="BQ29" s="60"/>
    </row>
    <row r="30" spans="1:69" x14ac:dyDescent="0.25">
      <c r="B30" s="59"/>
      <c r="C30" s="40"/>
      <c r="D30" s="40"/>
      <c r="E30" s="40"/>
      <c r="F30" s="40"/>
      <c r="G30" s="60"/>
      <c r="J30" s="59"/>
      <c r="K30" s="40"/>
      <c r="L30" s="40"/>
      <c r="M30" s="40"/>
      <c r="N30" s="40"/>
      <c r="O30" s="60"/>
      <c r="P30" s="44"/>
      <c r="R30" s="59"/>
      <c r="S30" s="40"/>
      <c r="T30" s="40"/>
      <c r="U30" s="40"/>
      <c r="V30" s="40"/>
      <c r="W30" s="60"/>
      <c r="Z30" s="59"/>
      <c r="AA30" s="40"/>
      <c r="AB30" s="40"/>
      <c r="AC30" s="40"/>
      <c r="AD30" s="40"/>
      <c r="AE30" s="60"/>
      <c r="AH30" s="59"/>
      <c r="AI30" s="40"/>
      <c r="AJ30" s="40"/>
      <c r="AK30" s="40"/>
      <c r="AL30" s="40"/>
      <c r="AM30" s="60"/>
      <c r="AN30" s="40"/>
      <c r="AO30" s="47"/>
      <c r="AP30" s="92"/>
      <c r="AQ30" s="93"/>
      <c r="AR30" s="93"/>
      <c r="AS30" s="93"/>
      <c r="AT30" s="93"/>
      <c r="AU30" s="94"/>
      <c r="AV30" s="47"/>
      <c r="AW30" s="47"/>
      <c r="AX30" s="47"/>
      <c r="AY30" s="47"/>
      <c r="AZ30" s="47"/>
      <c r="BA30" s="47"/>
      <c r="BB30" s="47"/>
      <c r="BC30" s="47"/>
      <c r="BD30" s="47"/>
      <c r="BE30" s="47"/>
      <c r="BF30" s="47"/>
      <c r="BG30" s="47"/>
      <c r="BH30" s="47"/>
      <c r="BI30" s="47"/>
      <c r="BL30" s="59"/>
      <c r="BM30" s="40"/>
      <c r="BN30" s="40"/>
      <c r="BO30" s="40"/>
      <c r="BP30" s="40"/>
      <c r="BQ30" s="60"/>
    </row>
    <row r="31" spans="1:69" x14ac:dyDescent="0.25">
      <c r="B31" s="59"/>
      <c r="C31" s="40"/>
      <c r="D31" s="40"/>
      <c r="E31" s="40"/>
      <c r="F31" s="40"/>
      <c r="G31" s="60"/>
      <c r="J31" s="59"/>
      <c r="K31" s="40"/>
      <c r="L31" s="40"/>
      <c r="M31" s="40"/>
      <c r="N31" s="40"/>
      <c r="O31" s="60"/>
      <c r="P31" s="44"/>
      <c r="R31" s="59"/>
      <c r="S31" s="40"/>
      <c r="T31" s="40"/>
      <c r="U31" s="40"/>
      <c r="V31" s="40"/>
      <c r="W31" s="60"/>
      <c r="Z31" s="59"/>
      <c r="AA31" s="40"/>
      <c r="AB31" s="40"/>
      <c r="AC31" s="40"/>
      <c r="AD31" s="40"/>
      <c r="AE31" s="60"/>
      <c r="AH31" s="59"/>
      <c r="AI31" s="40"/>
      <c r="AJ31" s="40"/>
      <c r="AK31" s="40"/>
      <c r="AL31" s="40"/>
      <c r="AM31" s="60"/>
      <c r="AN31" s="40"/>
      <c r="AO31" s="47"/>
      <c r="AP31" s="92"/>
      <c r="AQ31" s="93"/>
      <c r="AR31" s="93"/>
      <c r="AS31" s="93"/>
      <c r="AT31" s="93"/>
      <c r="AU31" s="94"/>
      <c r="AV31" s="47"/>
      <c r="AW31" s="47"/>
      <c r="AX31" s="47"/>
      <c r="AY31" s="47"/>
      <c r="AZ31" s="47"/>
      <c r="BA31" s="47"/>
      <c r="BB31" s="47"/>
      <c r="BC31" s="47"/>
      <c r="BD31" s="47"/>
      <c r="BE31" s="47"/>
      <c r="BF31" s="47"/>
      <c r="BG31" s="47"/>
      <c r="BH31" s="47"/>
      <c r="BI31" s="47"/>
      <c r="BL31" s="59"/>
      <c r="BM31" s="40"/>
      <c r="BN31" s="40"/>
      <c r="BO31" s="40"/>
      <c r="BP31" s="40"/>
      <c r="BQ31" s="60"/>
    </row>
    <row r="32" spans="1:69" x14ac:dyDescent="0.25">
      <c r="B32" s="59"/>
      <c r="C32" s="40"/>
      <c r="D32" s="40"/>
      <c r="E32" s="40"/>
      <c r="F32" s="40"/>
      <c r="G32" s="60"/>
      <c r="J32" s="59"/>
      <c r="K32" s="40"/>
      <c r="L32" s="40"/>
      <c r="M32" s="40"/>
      <c r="N32" s="40"/>
      <c r="O32" s="60"/>
      <c r="P32" s="44"/>
      <c r="R32" s="59"/>
      <c r="S32" s="40"/>
      <c r="T32" s="40"/>
      <c r="U32" s="40"/>
      <c r="V32" s="40"/>
      <c r="W32" s="60"/>
      <c r="Z32" s="59"/>
      <c r="AA32" s="40"/>
      <c r="AB32" s="40"/>
      <c r="AC32" s="40"/>
      <c r="AD32" s="40"/>
      <c r="AE32" s="60"/>
      <c r="AH32" s="59"/>
      <c r="AI32" s="40"/>
      <c r="AJ32" s="40"/>
      <c r="AK32" s="40"/>
      <c r="AL32" s="40"/>
      <c r="AM32" s="60"/>
      <c r="AN32" s="40"/>
      <c r="AO32" s="47"/>
      <c r="AP32" s="92"/>
      <c r="AQ32" s="93"/>
      <c r="AR32" s="93"/>
      <c r="AS32" s="93"/>
      <c r="AT32" s="93"/>
      <c r="AU32" s="94"/>
      <c r="AV32" s="47"/>
      <c r="AW32" s="47"/>
      <c r="AX32" s="47"/>
      <c r="AY32" s="47"/>
      <c r="AZ32" s="47"/>
      <c r="BA32" s="47"/>
      <c r="BB32" s="47"/>
      <c r="BC32" s="47"/>
      <c r="BD32" s="47"/>
      <c r="BE32" s="47"/>
      <c r="BF32" s="47"/>
      <c r="BG32" s="47"/>
      <c r="BH32" s="47"/>
      <c r="BI32" s="47"/>
      <c r="BL32" s="59"/>
      <c r="BM32" s="40"/>
      <c r="BN32" s="40"/>
      <c r="BO32" s="40"/>
      <c r="BP32" s="40"/>
      <c r="BQ32" s="60"/>
    </row>
    <row r="33" spans="2:69" x14ac:dyDescent="0.25">
      <c r="B33" s="59"/>
      <c r="C33" s="40"/>
      <c r="D33" s="40"/>
      <c r="E33" s="40"/>
      <c r="F33" s="40"/>
      <c r="G33" s="60"/>
      <c r="J33" s="59"/>
      <c r="K33" s="40"/>
      <c r="L33" s="40"/>
      <c r="M33" s="40"/>
      <c r="N33" s="40"/>
      <c r="O33" s="60"/>
      <c r="P33" s="44"/>
      <c r="R33" s="59"/>
      <c r="S33" s="40"/>
      <c r="T33" s="40"/>
      <c r="U33" s="40"/>
      <c r="V33" s="40"/>
      <c r="W33" s="60"/>
      <c r="Z33" s="59"/>
      <c r="AA33" s="40"/>
      <c r="AB33" s="40"/>
      <c r="AC33" s="40"/>
      <c r="AD33" s="40"/>
      <c r="AE33" s="60"/>
      <c r="AH33" s="59"/>
      <c r="AI33" s="40"/>
      <c r="AJ33" s="40"/>
      <c r="AK33" s="40"/>
      <c r="AL33" s="40"/>
      <c r="AM33" s="60"/>
      <c r="AN33" s="40"/>
      <c r="AO33" s="47"/>
      <c r="AP33" s="92"/>
      <c r="AQ33" s="93"/>
      <c r="AR33" s="93"/>
      <c r="AS33" s="93"/>
      <c r="AT33" s="93"/>
      <c r="AU33" s="94"/>
      <c r="AV33" s="47"/>
      <c r="AW33" s="47"/>
      <c r="AX33" s="47"/>
      <c r="AY33" s="47"/>
      <c r="AZ33" s="47"/>
      <c r="BA33" s="47"/>
      <c r="BB33" s="47"/>
      <c r="BC33" s="47"/>
      <c r="BD33" s="47"/>
      <c r="BE33" s="47"/>
      <c r="BF33" s="47"/>
      <c r="BG33" s="47"/>
      <c r="BH33" s="47"/>
      <c r="BI33" s="47"/>
      <c r="BL33" s="59"/>
      <c r="BM33" s="40"/>
      <c r="BN33" s="40"/>
      <c r="BO33" s="40"/>
      <c r="BP33" s="40"/>
      <c r="BQ33" s="60"/>
    </row>
    <row r="34" spans="2:69" x14ac:dyDescent="0.25">
      <c r="B34" s="59"/>
      <c r="C34" s="40"/>
      <c r="D34" s="40"/>
      <c r="E34" s="40"/>
      <c r="F34" s="40"/>
      <c r="G34" s="60"/>
      <c r="J34" s="59"/>
      <c r="K34" s="40"/>
      <c r="L34" s="40"/>
      <c r="M34" s="40"/>
      <c r="N34" s="40"/>
      <c r="O34" s="60"/>
      <c r="P34" s="44"/>
      <c r="R34" s="59"/>
      <c r="S34" s="40"/>
      <c r="T34" s="40"/>
      <c r="U34" s="40"/>
      <c r="V34" s="40"/>
      <c r="W34" s="60"/>
      <c r="Z34" s="59"/>
      <c r="AA34" s="40"/>
      <c r="AB34" s="40"/>
      <c r="AC34" s="40"/>
      <c r="AD34" s="40"/>
      <c r="AE34" s="60"/>
      <c r="AH34" s="59"/>
      <c r="AI34" s="40"/>
      <c r="AJ34" s="40"/>
      <c r="AK34" s="40"/>
      <c r="AL34" s="40"/>
      <c r="AM34" s="60"/>
      <c r="AN34" s="40"/>
      <c r="AO34" s="47"/>
      <c r="AP34" s="92"/>
      <c r="AQ34" s="93"/>
      <c r="AR34" s="93"/>
      <c r="AS34" s="93"/>
      <c r="AT34" s="93"/>
      <c r="AU34" s="94"/>
      <c r="AV34" s="47"/>
      <c r="AW34" s="47"/>
      <c r="AX34" s="47"/>
      <c r="AY34" s="47"/>
      <c r="AZ34" s="47"/>
      <c r="BA34" s="47"/>
      <c r="BB34" s="47"/>
      <c r="BC34" s="47"/>
      <c r="BD34" s="47"/>
      <c r="BE34" s="47"/>
      <c r="BF34" s="47"/>
      <c r="BG34" s="47"/>
      <c r="BH34" s="47"/>
      <c r="BI34" s="47"/>
      <c r="BL34" s="59"/>
      <c r="BM34" s="40"/>
      <c r="BN34" s="40"/>
      <c r="BO34" s="40"/>
      <c r="BP34" s="40"/>
      <c r="BQ34" s="60"/>
    </row>
    <row r="35" spans="2:69" x14ac:dyDescent="0.25">
      <c r="B35" s="59"/>
      <c r="C35" s="40"/>
      <c r="D35" s="40"/>
      <c r="E35" s="40"/>
      <c r="F35" s="40"/>
      <c r="G35" s="60"/>
      <c r="J35" s="59"/>
      <c r="K35" s="40"/>
      <c r="L35" s="40"/>
      <c r="M35" s="40"/>
      <c r="N35" s="40"/>
      <c r="O35" s="60"/>
      <c r="P35" s="44"/>
      <c r="R35" s="59"/>
      <c r="S35" s="40"/>
      <c r="T35" s="40"/>
      <c r="U35" s="40"/>
      <c r="V35" s="40"/>
      <c r="W35" s="60"/>
      <c r="Z35" s="59"/>
      <c r="AA35" s="40"/>
      <c r="AB35" s="40"/>
      <c r="AC35" s="40"/>
      <c r="AD35" s="40"/>
      <c r="AE35" s="60"/>
      <c r="AH35" s="59"/>
      <c r="AI35" s="40"/>
      <c r="AJ35" s="40"/>
      <c r="AK35" s="40"/>
      <c r="AL35" s="40"/>
      <c r="AM35" s="60"/>
      <c r="AN35" s="40"/>
      <c r="AO35" s="47"/>
      <c r="AP35" s="92"/>
      <c r="AQ35" s="93"/>
      <c r="AR35" s="93"/>
      <c r="AS35" s="93"/>
      <c r="AT35" s="93"/>
      <c r="AU35" s="94"/>
      <c r="AV35" s="47"/>
      <c r="AW35" s="47"/>
      <c r="AX35" s="47"/>
      <c r="AY35" s="47"/>
      <c r="AZ35" s="47"/>
      <c r="BA35" s="47"/>
      <c r="BB35" s="47"/>
      <c r="BC35" s="47"/>
      <c r="BD35" s="47"/>
      <c r="BE35" s="47"/>
      <c r="BF35" s="47"/>
      <c r="BG35" s="47"/>
      <c r="BH35" s="47"/>
      <c r="BI35" s="47"/>
      <c r="BL35" s="59"/>
      <c r="BM35" s="40"/>
      <c r="BN35" s="40"/>
      <c r="BO35" s="40"/>
      <c r="BP35" s="40"/>
      <c r="BQ35" s="60"/>
    </row>
    <row r="36" spans="2:69" x14ac:dyDescent="0.25">
      <c r="B36" s="59"/>
      <c r="C36" s="40"/>
      <c r="D36" s="40"/>
      <c r="E36" s="40"/>
      <c r="F36" s="40"/>
      <c r="G36" s="60"/>
      <c r="J36" s="59"/>
      <c r="K36" s="40"/>
      <c r="L36" s="40"/>
      <c r="M36" s="40"/>
      <c r="N36" s="40"/>
      <c r="O36" s="60"/>
      <c r="P36" s="44"/>
      <c r="R36" s="59"/>
      <c r="S36" s="40"/>
      <c r="T36" s="40"/>
      <c r="U36" s="40"/>
      <c r="V36" s="40"/>
      <c r="W36" s="60"/>
      <c r="Z36" s="59"/>
      <c r="AA36" s="40"/>
      <c r="AB36" s="40"/>
      <c r="AC36" s="40"/>
      <c r="AD36" s="40"/>
      <c r="AE36" s="60"/>
      <c r="AH36" s="59"/>
      <c r="AI36" s="40"/>
      <c r="AJ36" s="40"/>
      <c r="AK36" s="40"/>
      <c r="AL36" s="40"/>
      <c r="AM36" s="60"/>
      <c r="AN36" s="40"/>
      <c r="AO36" s="47"/>
      <c r="AP36" s="92"/>
      <c r="AQ36" s="93"/>
      <c r="AR36" s="93"/>
      <c r="AS36" s="93"/>
      <c r="AT36" s="93"/>
      <c r="AU36" s="94"/>
      <c r="AV36" s="47"/>
      <c r="AW36" s="47"/>
      <c r="AX36" s="47"/>
      <c r="AY36" s="47"/>
      <c r="AZ36" s="47"/>
      <c r="BA36" s="47"/>
      <c r="BB36" s="47"/>
      <c r="BC36" s="47"/>
      <c r="BD36" s="47"/>
      <c r="BE36" s="47"/>
      <c r="BF36" s="47"/>
      <c r="BG36" s="47"/>
      <c r="BH36" s="47"/>
      <c r="BI36" s="47"/>
      <c r="BL36" s="59"/>
      <c r="BM36" s="40"/>
      <c r="BN36" s="40"/>
      <c r="BO36" s="40"/>
      <c r="BP36" s="40"/>
      <c r="BQ36" s="60"/>
    </row>
    <row r="37" spans="2:69" x14ac:dyDescent="0.25">
      <c r="B37" s="59"/>
      <c r="C37" s="40"/>
      <c r="D37" s="40"/>
      <c r="E37" s="40"/>
      <c r="F37" s="40"/>
      <c r="G37" s="60"/>
      <c r="J37" s="59"/>
      <c r="K37" s="40"/>
      <c r="L37" s="40"/>
      <c r="M37" s="40"/>
      <c r="N37" s="40"/>
      <c r="O37" s="60"/>
      <c r="P37" s="44"/>
      <c r="R37" s="59"/>
      <c r="S37" s="40"/>
      <c r="T37" s="40"/>
      <c r="U37" s="40"/>
      <c r="V37" s="40"/>
      <c r="W37" s="60"/>
      <c r="Z37" s="59"/>
      <c r="AA37" s="40"/>
      <c r="AB37" s="40"/>
      <c r="AC37" s="40"/>
      <c r="AD37" s="40"/>
      <c r="AE37" s="60"/>
      <c r="AH37" s="59"/>
      <c r="AI37" s="40"/>
      <c r="AJ37" s="40"/>
      <c r="AK37" s="40"/>
      <c r="AL37" s="40"/>
      <c r="AM37" s="60"/>
      <c r="AN37" s="40"/>
      <c r="AO37" s="47"/>
      <c r="AP37" s="92"/>
      <c r="AQ37" s="93"/>
      <c r="AR37" s="93"/>
      <c r="AS37" s="93"/>
      <c r="AT37" s="93"/>
      <c r="AU37" s="94"/>
      <c r="AV37" s="47"/>
      <c r="AW37" s="47"/>
      <c r="AX37" s="47"/>
      <c r="AY37" s="47"/>
      <c r="AZ37" s="47"/>
      <c r="BA37" s="47"/>
      <c r="BB37" s="47"/>
      <c r="BC37" s="47"/>
      <c r="BD37" s="47"/>
      <c r="BE37" s="47"/>
      <c r="BF37" s="47"/>
      <c r="BG37" s="47"/>
      <c r="BH37" s="47"/>
      <c r="BI37" s="47"/>
      <c r="BL37" s="59"/>
      <c r="BM37" s="40"/>
      <c r="BN37" s="40"/>
      <c r="BO37" s="40"/>
      <c r="BP37" s="40"/>
      <c r="BQ37" s="60"/>
    </row>
    <row r="38" spans="2:69" x14ac:dyDescent="0.25">
      <c r="B38" s="59"/>
      <c r="C38" s="40"/>
      <c r="D38" s="40"/>
      <c r="E38" s="40"/>
      <c r="F38" s="40"/>
      <c r="G38" s="60"/>
      <c r="J38" s="59"/>
      <c r="K38" s="40"/>
      <c r="L38" s="40"/>
      <c r="M38" s="40"/>
      <c r="N38" s="40"/>
      <c r="O38" s="60"/>
      <c r="P38" s="44"/>
      <c r="R38" s="59"/>
      <c r="S38" s="40"/>
      <c r="T38" s="40"/>
      <c r="U38" s="40"/>
      <c r="V38" s="40"/>
      <c r="W38" s="60"/>
      <c r="Z38" s="59"/>
      <c r="AA38" s="40"/>
      <c r="AB38" s="40"/>
      <c r="AC38" s="40"/>
      <c r="AD38" s="40"/>
      <c r="AE38" s="60"/>
      <c r="AH38" s="59"/>
      <c r="AI38" s="40"/>
      <c r="AJ38" s="40"/>
      <c r="AK38" s="40"/>
      <c r="AL38" s="40"/>
      <c r="AM38" s="60"/>
      <c r="AN38" s="40"/>
      <c r="AO38" s="47"/>
      <c r="AP38" s="92"/>
      <c r="AQ38" s="93"/>
      <c r="AR38" s="93"/>
      <c r="AS38" s="93"/>
      <c r="AT38" s="93"/>
      <c r="AU38" s="94"/>
      <c r="AV38" s="47"/>
      <c r="AW38" s="47"/>
      <c r="AX38" s="47"/>
      <c r="AY38" s="47"/>
      <c r="AZ38" s="47"/>
      <c r="BA38" s="47"/>
      <c r="BB38" s="47"/>
      <c r="BC38" s="47"/>
      <c r="BD38" s="47"/>
      <c r="BE38" s="47"/>
      <c r="BF38" s="47"/>
      <c r="BG38" s="47"/>
      <c r="BH38" s="47"/>
      <c r="BI38" s="47"/>
      <c r="BL38" s="59"/>
      <c r="BM38" s="40"/>
      <c r="BN38" s="40"/>
      <c r="BO38" s="40"/>
      <c r="BP38" s="40"/>
      <c r="BQ38" s="60"/>
    </row>
    <row r="39" spans="2:69" x14ac:dyDescent="0.25">
      <c r="B39" s="59"/>
      <c r="C39" s="40"/>
      <c r="D39" s="40"/>
      <c r="E39" s="40"/>
      <c r="F39" s="40"/>
      <c r="G39" s="60"/>
      <c r="J39" s="59"/>
      <c r="K39" s="40"/>
      <c r="L39" s="40"/>
      <c r="M39" s="40"/>
      <c r="N39" s="40"/>
      <c r="O39" s="60"/>
      <c r="P39" s="44"/>
      <c r="R39" s="59"/>
      <c r="S39" s="40"/>
      <c r="T39" s="40"/>
      <c r="U39" s="40"/>
      <c r="V39" s="40"/>
      <c r="W39" s="60"/>
      <c r="Z39" s="59"/>
      <c r="AA39" s="40"/>
      <c r="AB39" s="40"/>
      <c r="AC39" s="40"/>
      <c r="AD39" s="40"/>
      <c r="AE39" s="60"/>
      <c r="AH39" s="59"/>
      <c r="AI39" s="40"/>
      <c r="AJ39" s="40"/>
      <c r="AK39" s="40"/>
      <c r="AL39" s="40"/>
      <c r="AM39" s="60"/>
      <c r="AN39" s="40"/>
      <c r="AO39" s="47"/>
      <c r="AP39" s="92"/>
      <c r="AQ39" s="93"/>
      <c r="AR39" s="93"/>
      <c r="AS39" s="93"/>
      <c r="AT39" s="93"/>
      <c r="AU39" s="94"/>
      <c r="AV39" s="47"/>
      <c r="AW39" s="47"/>
      <c r="AX39" s="47"/>
      <c r="AY39" s="47"/>
      <c r="AZ39" s="47"/>
      <c r="BA39" s="47"/>
      <c r="BB39" s="47"/>
      <c r="BC39" s="47"/>
      <c r="BD39" s="47"/>
      <c r="BE39" s="47"/>
      <c r="BF39" s="47"/>
      <c r="BG39" s="47"/>
      <c r="BH39" s="47"/>
      <c r="BI39" s="47"/>
      <c r="BL39" s="59"/>
      <c r="BM39" s="40"/>
      <c r="BN39" s="40"/>
      <c r="BO39" s="40"/>
      <c r="BP39" s="40"/>
      <c r="BQ39" s="60"/>
    </row>
    <row r="40" spans="2:69" x14ac:dyDescent="0.25">
      <c r="B40" s="59"/>
      <c r="C40" s="40"/>
      <c r="D40" s="40"/>
      <c r="E40" s="40"/>
      <c r="F40" s="40"/>
      <c r="G40" s="60"/>
      <c r="J40" s="59"/>
      <c r="K40" s="40"/>
      <c r="L40" s="40"/>
      <c r="M40" s="40"/>
      <c r="N40" s="40"/>
      <c r="O40" s="60"/>
      <c r="P40" s="44"/>
      <c r="R40" s="59"/>
      <c r="S40" s="40"/>
      <c r="T40" s="40"/>
      <c r="U40" s="40"/>
      <c r="V40" s="40"/>
      <c r="W40" s="60"/>
      <c r="Z40" s="59"/>
      <c r="AA40" s="40"/>
      <c r="AB40" s="40"/>
      <c r="AC40" s="40"/>
      <c r="AD40" s="40"/>
      <c r="AE40" s="60"/>
      <c r="AH40" s="59"/>
      <c r="AI40" s="40"/>
      <c r="AJ40" s="40"/>
      <c r="AK40" s="40"/>
      <c r="AL40" s="40"/>
      <c r="AM40" s="60"/>
      <c r="AN40" s="40"/>
      <c r="AO40" s="47"/>
      <c r="AP40" s="92"/>
      <c r="AQ40" s="93"/>
      <c r="AR40" s="93"/>
      <c r="AS40" s="93"/>
      <c r="AT40" s="93"/>
      <c r="AU40" s="94"/>
      <c r="AV40" s="47"/>
      <c r="AW40" s="47"/>
      <c r="AX40" s="47"/>
      <c r="AY40" s="47"/>
      <c r="AZ40" s="47"/>
      <c r="BA40" s="47"/>
      <c r="BB40" s="47"/>
      <c r="BC40" s="47"/>
      <c r="BD40" s="47"/>
      <c r="BE40" s="47"/>
      <c r="BF40" s="47"/>
      <c r="BG40" s="47"/>
      <c r="BH40" s="47"/>
      <c r="BI40" s="47"/>
      <c r="BL40" s="59"/>
      <c r="BM40" s="40"/>
      <c r="BN40" s="40"/>
      <c r="BO40" s="40"/>
      <c r="BP40" s="40"/>
      <c r="BQ40" s="60"/>
    </row>
    <row r="41" spans="2:69" x14ac:dyDescent="0.25">
      <c r="B41" s="59"/>
      <c r="C41" s="40"/>
      <c r="D41" s="40"/>
      <c r="E41" s="40"/>
      <c r="F41" s="40"/>
      <c r="G41" s="60"/>
      <c r="J41" s="59"/>
      <c r="K41" s="40"/>
      <c r="L41" s="40"/>
      <c r="M41" s="40"/>
      <c r="N41" s="40"/>
      <c r="O41" s="60"/>
      <c r="P41" s="44"/>
      <c r="R41" s="59"/>
      <c r="S41" s="40"/>
      <c r="T41" s="40"/>
      <c r="U41" s="40"/>
      <c r="V41" s="40"/>
      <c r="W41" s="60"/>
      <c r="Z41" s="59"/>
      <c r="AA41" s="40"/>
      <c r="AB41" s="40"/>
      <c r="AC41" s="40"/>
      <c r="AD41" s="40"/>
      <c r="AE41" s="60"/>
      <c r="AH41" s="59"/>
      <c r="AI41" s="40"/>
      <c r="AJ41" s="40"/>
      <c r="AK41" s="40"/>
      <c r="AL41" s="40"/>
      <c r="AM41" s="60"/>
      <c r="AN41" s="40"/>
      <c r="AO41" s="47"/>
      <c r="AP41" s="92"/>
      <c r="AQ41" s="93"/>
      <c r="AR41" s="93"/>
      <c r="AS41" s="93"/>
      <c r="AT41" s="93"/>
      <c r="AU41" s="94"/>
      <c r="AV41" s="47"/>
      <c r="AW41" s="47"/>
      <c r="AX41" s="47"/>
      <c r="AY41" s="47"/>
      <c r="AZ41" s="47"/>
      <c r="BA41" s="47"/>
      <c r="BB41" s="47"/>
      <c r="BC41" s="47"/>
      <c r="BD41" s="47"/>
      <c r="BE41" s="47"/>
      <c r="BF41" s="47"/>
      <c r="BG41" s="47"/>
      <c r="BH41" s="47"/>
      <c r="BI41" s="47"/>
      <c r="BL41" s="59"/>
      <c r="BM41" s="40"/>
      <c r="BN41" s="40"/>
      <c r="BO41" s="40"/>
      <c r="BP41" s="40"/>
      <c r="BQ41" s="60"/>
    </row>
    <row r="42" spans="2:69" x14ac:dyDescent="0.25">
      <c r="B42" s="59"/>
      <c r="C42" s="40"/>
      <c r="D42" s="40"/>
      <c r="E42" s="40"/>
      <c r="F42" s="40"/>
      <c r="G42" s="60"/>
      <c r="J42" s="59"/>
      <c r="K42" s="40"/>
      <c r="L42" s="40"/>
      <c r="M42" s="40"/>
      <c r="N42" s="40"/>
      <c r="O42" s="60"/>
      <c r="P42" s="44"/>
      <c r="R42" s="59"/>
      <c r="S42" s="40"/>
      <c r="T42" s="40"/>
      <c r="U42" s="40"/>
      <c r="V42" s="40"/>
      <c r="W42" s="60"/>
      <c r="Z42" s="59"/>
      <c r="AA42" s="40"/>
      <c r="AB42" s="40"/>
      <c r="AC42" s="40"/>
      <c r="AD42" s="40"/>
      <c r="AE42" s="60"/>
      <c r="AH42" s="59"/>
      <c r="AI42" s="40"/>
      <c r="AJ42" s="40"/>
      <c r="AK42" s="40"/>
      <c r="AL42" s="40"/>
      <c r="AM42" s="60"/>
      <c r="AN42" s="40"/>
      <c r="AO42" s="47"/>
      <c r="AP42" s="92"/>
      <c r="AQ42" s="93"/>
      <c r="AR42" s="93"/>
      <c r="AS42" s="93"/>
      <c r="AT42" s="93"/>
      <c r="AU42" s="94"/>
      <c r="AV42" s="47"/>
      <c r="AW42" s="47"/>
      <c r="AX42" s="47"/>
      <c r="AY42" s="47"/>
      <c r="AZ42" s="47"/>
      <c r="BA42" s="47"/>
      <c r="BB42" s="47"/>
      <c r="BC42" s="47"/>
      <c r="BD42" s="47"/>
      <c r="BE42" s="47"/>
      <c r="BF42" s="47"/>
      <c r="BG42" s="47"/>
      <c r="BH42" s="47"/>
      <c r="BI42" s="47"/>
      <c r="BL42" s="59"/>
      <c r="BM42" s="40"/>
      <c r="BN42" s="40"/>
      <c r="BO42" s="40"/>
      <c r="BP42" s="40"/>
      <c r="BQ42" s="60"/>
    </row>
    <row r="43" spans="2:69" x14ac:dyDescent="0.25">
      <c r="B43" s="59"/>
      <c r="C43" s="40"/>
      <c r="D43" s="40"/>
      <c r="E43" s="40"/>
      <c r="F43" s="40"/>
      <c r="G43" s="60"/>
      <c r="J43" s="59"/>
      <c r="K43" s="40"/>
      <c r="L43" s="40"/>
      <c r="M43" s="40"/>
      <c r="N43" s="40"/>
      <c r="O43" s="60"/>
      <c r="P43" s="44"/>
      <c r="R43" s="59"/>
      <c r="S43" s="40"/>
      <c r="T43" s="40"/>
      <c r="U43" s="40"/>
      <c r="V43" s="40"/>
      <c r="W43" s="60"/>
      <c r="Z43" s="59"/>
      <c r="AA43" s="40"/>
      <c r="AB43" s="40"/>
      <c r="AC43" s="40"/>
      <c r="AD43" s="40"/>
      <c r="AE43" s="60"/>
      <c r="AH43" s="59"/>
      <c r="AI43" s="40"/>
      <c r="AJ43" s="40"/>
      <c r="AK43" s="40"/>
      <c r="AL43" s="40"/>
      <c r="AM43" s="60"/>
      <c r="AN43" s="40"/>
      <c r="AO43" s="47"/>
      <c r="AP43" s="92"/>
      <c r="AQ43" s="93"/>
      <c r="AR43" s="93"/>
      <c r="AS43" s="93"/>
      <c r="AT43" s="93"/>
      <c r="AU43" s="94"/>
      <c r="AV43" s="47"/>
      <c r="AW43" s="47"/>
      <c r="AX43" s="47"/>
      <c r="AY43" s="47"/>
      <c r="AZ43" s="47"/>
      <c r="BA43" s="47"/>
      <c r="BB43" s="47"/>
      <c r="BC43" s="47"/>
      <c r="BD43" s="47"/>
      <c r="BE43" s="47"/>
      <c r="BF43" s="47"/>
      <c r="BG43" s="47"/>
      <c r="BH43" s="47"/>
      <c r="BI43" s="47"/>
      <c r="BL43" s="59"/>
      <c r="BM43" s="40"/>
      <c r="BN43" s="40"/>
      <c r="BO43" s="40"/>
      <c r="BP43" s="40"/>
      <c r="BQ43" s="60"/>
    </row>
    <row r="44" spans="2:69" x14ac:dyDescent="0.25">
      <c r="B44" s="59"/>
      <c r="C44" s="40"/>
      <c r="D44" s="40"/>
      <c r="E44" s="40"/>
      <c r="F44" s="40"/>
      <c r="G44" s="60"/>
      <c r="J44" s="59"/>
      <c r="K44" s="40"/>
      <c r="L44" s="40"/>
      <c r="M44" s="40"/>
      <c r="N44" s="40"/>
      <c r="O44" s="60"/>
      <c r="P44" s="44"/>
      <c r="R44" s="59"/>
      <c r="S44" s="40"/>
      <c r="T44" s="40"/>
      <c r="U44" s="40"/>
      <c r="V44" s="40"/>
      <c r="W44" s="60"/>
      <c r="Z44" s="59"/>
      <c r="AA44" s="40"/>
      <c r="AB44" s="40"/>
      <c r="AC44" s="40"/>
      <c r="AD44" s="40"/>
      <c r="AE44" s="60"/>
      <c r="AH44" s="59"/>
      <c r="AI44" s="40"/>
      <c r="AJ44" s="40"/>
      <c r="AK44" s="40"/>
      <c r="AL44" s="40"/>
      <c r="AM44" s="60"/>
      <c r="AN44" s="40"/>
      <c r="AO44" s="47"/>
      <c r="AP44" s="92"/>
      <c r="AQ44" s="93"/>
      <c r="AR44" s="93"/>
      <c r="AS44" s="93"/>
      <c r="AT44" s="93"/>
      <c r="AU44" s="94"/>
      <c r="AV44" s="47"/>
      <c r="AW44" s="47"/>
      <c r="AX44" s="47"/>
      <c r="AY44" s="47"/>
      <c r="AZ44" s="47"/>
      <c r="BA44" s="47"/>
      <c r="BB44" s="47"/>
      <c r="BC44" s="47"/>
      <c r="BD44" s="47"/>
      <c r="BE44" s="47"/>
      <c r="BF44" s="47"/>
      <c r="BG44" s="47"/>
      <c r="BH44" s="47"/>
      <c r="BI44" s="47"/>
      <c r="BL44" s="59"/>
      <c r="BM44" s="40"/>
      <c r="BN44" s="40"/>
      <c r="BO44" s="40"/>
      <c r="BP44" s="40"/>
      <c r="BQ44" s="60"/>
    </row>
    <row r="45" spans="2:69" x14ac:dyDescent="0.25">
      <c r="B45" s="59"/>
      <c r="C45" s="40"/>
      <c r="D45" s="40"/>
      <c r="E45" s="40"/>
      <c r="F45" s="40"/>
      <c r="G45" s="60"/>
      <c r="J45" s="59"/>
      <c r="K45" s="40"/>
      <c r="L45" s="40"/>
      <c r="M45" s="40"/>
      <c r="N45" s="40"/>
      <c r="O45" s="60"/>
      <c r="P45" s="44"/>
      <c r="R45" s="59"/>
      <c r="S45" s="40"/>
      <c r="T45" s="40"/>
      <c r="U45" s="40"/>
      <c r="V45" s="40"/>
      <c r="W45" s="60"/>
      <c r="Z45" s="59"/>
      <c r="AA45" s="40"/>
      <c r="AB45" s="40"/>
      <c r="AC45" s="40"/>
      <c r="AD45" s="40"/>
      <c r="AE45" s="60"/>
      <c r="AH45" s="59"/>
      <c r="AI45" s="40"/>
      <c r="AJ45" s="40"/>
      <c r="AK45" s="40"/>
      <c r="AL45" s="40"/>
      <c r="AM45" s="60"/>
      <c r="AN45" s="40"/>
      <c r="AO45" s="47"/>
      <c r="AP45" s="92"/>
      <c r="AQ45" s="93"/>
      <c r="AR45" s="93"/>
      <c r="AS45" s="93"/>
      <c r="AT45" s="93"/>
      <c r="AU45" s="94"/>
      <c r="AV45" s="47"/>
      <c r="AW45" s="47"/>
      <c r="AX45" s="47"/>
      <c r="AY45" s="47"/>
      <c r="AZ45" s="47"/>
      <c r="BA45" s="47"/>
      <c r="BB45" s="47"/>
      <c r="BC45" s="47"/>
      <c r="BD45" s="47"/>
      <c r="BE45" s="47"/>
      <c r="BF45" s="47"/>
      <c r="BG45" s="47"/>
      <c r="BH45" s="47"/>
      <c r="BI45" s="47"/>
      <c r="BL45" s="59"/>
      <c r="BM45" s="40"/>
      <c r="BN45" s="40"/>
      <c r="BO45" s="40"/>
      <c r="BP45" s="40"/>
      <c r="BQ45" s="60"/>
    </row>
    <row r="46" spans="2:69" x14ac:dyDescent="0.25">
      <c r="B46" s="59"/>
      <c r="C46" s="40"/>
      <c r="D46" s="40"/>
      <c r="E46" s="40"/>
      <c r="F46" s="40"/>
      <c r="G46" s="60"/>
      <c r="J46" s="59"/>
      <c r="K46" s="40"/>
      <c r="L46" s="40"/>
      <c r="M46" s="40"/>
      <c r="N46" s="40"/>
      <c r="O46" s="60"/>
      <c r="P46" s="44"/>
      <c r="R46" s="59"/>
      <c r="S46" s="40"/>
      <c r="T46" s="40"/>
      <c r="U46" s="40"/>
      <c r="V46" s="40"/>
      <c r="W46" s="60"/>
      <c r="Z46" s="59"/>
      <c r="AA46" s="40"/>
      <c r="AB46" s="40"/>
      <c r="AC46" s="40"/>
      <c r="AD46" s="40"/>
      <c r="AE46" s="60"/>
      <c r="AH46" s="59"/>
      <c r="AI46" s="40"/>
      <c r="AJ46" s="40"/>
      <c r="AK46" s="40"/>
      <c r="AL46" s="40"/>
      <c r="AM46" s="60"/>
      <c r="AN46" s="40"/>
      <c r="AO46" s="47"/>
      <c r="AP46" s="92"/>
      <c r="AQ46" s="93"/>
      <c r="AR46" s="93"/>
      <c r="AS46" s="93"/>
      <c r="AT46" s="93"/>
      <c r="AU46" s="94"/>
      <c r="AV46" s="47"/>
      <c r="AW46" s="47"/>
      <c r="AX46" s="47"/>
      <c r="AY46" s="47"/>
      <c r="AZ46" s="47"/>
      <c r="BA46" s="47"/>
      <c r="BB46" s="47"/>
      <c r="BC46" s="47"/>
      <c r="BD46" s="47"/>
      <c r="BE46" s="47"/>
      <c r="BF46" s="47"/>
      <c r="BG46" s="47"/>
      <c r="BH46" s="47"/>
      <c r="BI46" s="47"/>
      <c r="BL46" s="59"/>
      <c r="BM46" s="40"/>
      <c r="BN46" s="40"/>
      <c r="BO46" s="40"/>
      <c r="BP46" s="40"/>
      <c r="BQ46" s="60"/>
    </row>
    <row r="47" spans="2:69" ht="15.75" thickBot="1" x14ac:dyDescent="0.3">
      <c r="B47" s="61"/>
      <c r="C47" s="62"/>
      <c r="D47" s="62"/>
      <c r="E47" s="62"/>
      <c r="F47" s="62"/>
      <c r="G47" s="63"/>
      <c r="J47" s="61"/>
      <c r="K47" s="62"/>
      <c r="L47" s="62"/>
      <c r="M47" s="62"/>
      <c r="N47" s="62"/>
      <c r="O47" s="63"/>
      <c r="P47" s="44"/>
      <c r="R47" s="61"/>
      <c r="S47" s="62"/>
      <c r="T47" s="62"/>
      <c r="U47" s="62"/>
      <c r="V47" s="62"/>
      <c r="W47" s="63"/>
      <c r="Z47" s="61"/>
      <c r="AA47" s="62"/>
      <c r="AB47" s="62"/>
      <c r="AC47" s="62"/>
      <c r="AD47" s="62"/>
      <c r="AE47" s="63"/>
      <c r="AH47" s="61"/>
      <c r="AI47" s="62"/>
      <c r="AJ47" s="62"/>
      <c r="AK47" s="62"/>
      <c r="AL47" s="62"/>
      <c r="AM47" s="63"/>
      <c r="AN47" s="40"/>
      <c r="AO47" s="47"/>
      <c r="AP47" s="95"/>
      <c r="AQ47" s="96"/>
      <c r="AR47" s="96"/>
      <c r="AS47" s="96"/>
      <c r="AT47" s="96"/>
      <c r="AU47" s="97"/>
      <c r="AV47" s="47"/>
      <c r="AW47" s="47"/>
      <c r="AX47" s="47"/>
      <c r="AY47" s="47"/>
      <c r="AZ47" s="47"/>
      <c r="BA47" s="47"/>
      <c r="BB47" s="47"/>
      <c r="BC47" s="47"/>
      <c r="BD47" s="47"/>
      <c r="BE47" s="47"/>
      <c r="BF47" s="47"/>
      <c r="BG47" s="47"/>
      <c r="BH47" s="47"/>
      <c r="BI47" s="47"/>
      <c r="BL47" s="61"/>
      <c r="BM47" s="62"/>
      <c r="BN47" s="62"/>
      <c r="BO47" s="62"/>
      <c r="BP47" s="62"/>
      <c r="BQ47" s="63"/>
    </row>
    <row r="49" spans="1:69" ht="15.75" thickBot="1" x14ac:dyDescent="0.3">
      <c r="A49" s="32" t="s">
        <v>76</v>
      </c>
      <c r="I49" t="s">
        <v>98</v>
      </c>
      <c r="Q49" t="s">
        <v>99</v>
      </c>
      <c r="AO49" t="s">
        <v>219</v>
      </c>
      <c r="BK49" s="38" t="s">
        <v>72</v>
      </c>
    </row>
    <row r="50" spans="1:69" x14ac:dyDescent="0.25">
      <c r="A50" s="33" t="s">
        <v>20</v>
      </c>
      <c r="B50" s="64">
        <v>14238.42</v>
      </c>
      <c r="C50" s="65"/>
      <c r="D50" s="65"/>
      <c r="E50" s="65"/>
      <c r="F50" s="65"/>
      <c r="G50" s="66"/>
      <c r="I50">
        <v>21</v>
      </c>
      <c r="J50" s="49">
        <v>2410.19</v>
      </c>
      <c r="K50" s="57"/>
      <c r="L50" s="57"/>
      <c r="M50" s="57"/>
      <c r="N50" s="57"/>
      <c r="O50" s="58"/>
      <c r="P50" s="44"/>
      <c r="Q50">
        <v>21</v>
      </c>
      <c r="R50" s="49">
        <v>2410.19</v>
      </c>
      <c r="S50" s="57"/>
      <c r="T50" s="57"/>
      <c r="U50" s="57"/>
      <c r="V50" s="57"/>
      <c r="W50" s="58"/>
      <c r="AO50" s="93">
        <v>3</v>
      </c>
      <c r="AP50" s="49">
        <v>707.49</v>
      </c>
      <c r="AQ50" s="57"/>
      <c r="AR50" s="57"/>
      <c r="AS50" s="57"/>
      <c r="AT50" s="57"/>
      <c r="AU50" s="58"/>
      <c r="BK50">
        <v>3</v>
      </c>
      <c r="BL50" s="49">
        <v>159.6</v>
      </c>
      <c r="BM50" s="57"/>
      <c r="BN50" s="57"/>
      <c r="BO50" s="57"/>
      <c r="BP50" s="57"/>
      <c r="BQ50" s="58"/>
    </row>
    <row r="51" spans="1:69" x14ac:dyDescent="0.25">
      <c r="B51" s="67"/>
      <c r="C51" s="68"/>
      <c r="D51" s="68"/>
      <c r="E51" s="68"/>
      <c r="F51" s="68"/>
      <c r="G51" s="69"/>
      <c r="J51" s="59"/>
      <c r="K51" s="40"/>
      <c r="L51" s="40"/>
      <c r="M51" s="40"/>
      <c r="N51" s="40"/>
      <c r="O51" s="60"/>
      <c r="P51" s="44"/>
      <c r="R51" s="59"/>
      <c r="S51" s="40"/>
      <c r="T51" s="40"/>
      <c r="U51" s="40"/>
      <c r="V51" s="40"/>
      <c r="W51" s="60"/>
      <c r="AO51" s="93"/>
      <c r="AP51" s="59"/>
      <c r="AQ51" s="40"/>
      <c r="AR51" s="40"/>
      <c r="AS51" s="40"/>
      <c r="AT51" s="40"/>
      <c r="AU51" s="60"/>
      <c r="BL51" s="59"/>
      <c r="BM51" s="40"/>
      <c r="BN51" s="40"/>
      <c r="BO51" s="40"/>
      <c r="BP51" s="40"/>
      <c r="BQ51" s="60"/>
    </row>
    <row r="52" spans="1:69" x14ac:dyDescent="0.25">
      <c r="B52" s="67"/>
      <c r="C52" s="68"/>
      <c r="D52" s="68"/>
      <c r="E52" s="68"/>
      <c r="F52" s="68"/>
      <c r="G52" s="69"/>
      <c r="J52" s="59"/>
      <c r="K52" s="40"/>
      <c r="L52" s="40"/>
      <c r="M52" s="40"/>
      <c r="N52" s="40"/>
      <c r="O52" s="60"/>
      <c r="P52" s="44"/>
      <c r="R52" s="59"/>
      <c r="S52" s="40"/>
      <c r="T52" s="40"/>
      <c r="U52" s="40"/>
      <c r="V52" s="40"/>
      <c r="W52" s="60"/>
      <c r="AO52" s="93"/>
      <c r="AP52" s="59"/>
      <c r="AQ52" s="40"/>
      <c r="AR52" s="40"/>
      <c r="AS52" s="40"/>
      <c r="AT52" s="40"/>
      <c r="AU52" s="60"/>
      <c r="BL52" s="59"/>
      <c r="BM52" s="40"/>
      <c r="BN52" s="40"/>
      <c r="BO52" s="40"/>
      <c r="BP52" s="40"/>
      <c r="BQ52" s="60"/>
    </row>
    <row r="53" spans="1:69" x14ac:dyDescent="0.25">
      <c r="B53" s="67"/>
      <c r="C53" s="68"/>
      <c r="D53" s="68"/>
      <c r="E53" s="68"/>
      <c r="F53" s="68"/>
      <c r="G53" s="69"/>
      <c r="J53" s="59"/>
      <c r="K53" s="40"/>
      <c r="L53" s="40"/>
      <c r="M53" s="40"/>
      <c r="N53" s="40"/>
      <c r="O53" s="60"/>
      <c r="P53" s="44"/>
      <c r="R53" s="59"/>
      <c r="S53" s="40"/>
      <c r="T53" s="40"/>
      <c r="U53" s="40"/>
      <c r="V53" s="40"/>
      <c r="W53" s="60"/>
      <c r="AO53" s="93"/>
      <c r="AP53" s="59"/>
      <c r="AQ53" s="40"/>
      <c r="AR53" s="40"/>
      <c r="AS53" s="40"/>
      <c r="AT53" s="40"/>
      <c r="AU53" s="60"/>
      <c r="BL53" s="59"/>
      <c r="BM53" s="40"/>
      <c r="BN53" s="40"/>
      <c r="BO53" s="40"/>
      <c r="BP53" s="40"/>
      <c r="BQ53" s="60"/>
    </row>
    <row r="54" spans="1:69" x14ac:dyDescent="0.25">
      <c r="B54" s="67"/>
      <c r="C54" s="68"/>
      <c r="D54" s="68"/>
      <c r="E54" s="68"/>
      <c r="F54" s="68"/>
      <c r="G54" s="69"/>
      <c r="J54" s="59"/>
      <c r="K54" s="40"/>
      <c r="L54" s="40"/>
      <c r="M54" s="40"/>
      <c r="N54" s="40"/>
      <c r="O54" s="60"/>
      <c r="P54" s="44"/>
      <c r="R54" s="59"/>
      <c r="S54" s="40"/>
      <c r="T54" s="40"/>
      <c r="U54" s="40"/>
      <c r="V54" s="40"/>
      <c r="W54" s="60"/>
      <c r="AO54" s="93"/>
      <c r="AP54" s="59"/>
      <c r="AQ54" s="40"/>
      <c r="AR54" s="40"/>
      <c r="AS54" s="40"/>
      <c r="AT54" s="40"/>
      <c r="AU54" s="60"/>
      <c r="BL54" s="59"/>
      <c r="BM54" s="40"/>
      <c r="BN54" s="40"/>
      <c r="BO54" s="40"/>
      <c r="BP54" s="40"/>
      <c r="BQ54" s="60"/>
    </row>
    <row r="55" spans="1:69" x14ac:dyDescent="0.25">
      <c r="B55" s="67"/>
      <c r="C55" s="68"/>
      <c r="D55" s="68"/>
      <c r="E55" s="68"/>
      <c r="F55" s="68"/>
      <c r="G55" s="69"/>
      <c r="J55" s="59"/>
      <c r="K55" s="40"/>
      <c r="L55" s="40"/>
      <c r="M55" s="40"/>
      <c r="N55" s="40"/>
      <c r="O55" s="60"/>
      <c r="P55" s="44"/>
      <c r="R55" s="59"/>
      <c r="S55" s="40"/>
      <c r="T55" s="40"/>
      <c r="U55" s="40"/>
      <c r="V55" s="40"/>
      <c r="W55" s="60"/>
      <c r="AO55" s="93"/>
      <c r="AP55" s="59"/>
      <c r="AQ55" s="40"/>
      <c r="AR55" s="40"/>
      <c r="AS55" s="40"/>
      <c r="AT55" s="40"/>
      <c r="AU55" s="60"/>
      <c r="BL55" s="59"/>
      <c r="BM55" s="40"/>
      <c r="BN55" s="40"/>
      <c r="BO55" s="40"/>
      <c r="BP55" s="40"/>
      <c r="BQ55" s="60"/>
    </row>
    <row r="56" spans="1:69" x14ac:dyDescent="0.25">
      <c r="B56" s="67"/>
      <c r="C56" s="68"/>
      <c r="D56" s="68"/>
      <c r="E56" s="68"/>
      <c r="F56" s="68"/>
      <c r="G56" s="69"/>
      <c r="J56" s="59"/>
      <c r="K56" s="40"/>
      <c r="L56" s="40"/>
      <c r="M56" s="40"/>
      <c r="N56" s="40"/>
      <c r="O56" s="60"/>
      <c r="P56" s="44"/>
      <c r="R56" s="59"/>
      <c r="S56" s="40"/>
      <c r="T56" s="40"/>
      <c r="U56" s="40"/>
      <c r="V56" s="40"/>
      <c r="W56" s="60"/>
      <c r="AO56" s="93"/>
      <c r="AP56" s="59"/>
      <c r="AQ56" s="40"/>
      <c r="AR56" s="40"/>
      <c r="AS56" s="40"/>
      <c r="AT56" s="40"/>
      <c r="AU56" s="60"/>
      <c r="BL56" s="59"/>
      <c r="BM56" s="40"/>
      <c r="BN56" s="40"/>
      <c r="BO56" s="40"/>
      <c r="BP56" s="40"/>
      <c r="BQ56" s="60"/>
    </row>
    <row r="57" spans="1:69" x14ac:dyDescent="0.25">
      <c r="B57" s="67"/>
      <c r="C57" s="68"/>
      <c r="D57" s="68"/>
      <c r="E57" s="68"/>
      <c r="F57" s="68"/>
      <c r="G57" s="69"/>
      <c r="J57" s="59"/>
      <c r="K57" s="40"/>
      <c r="L57" s="40"/>
      <c r="M57" s="40"/>
      <c r="N57" s="40"/>
      <c r="O57" s="60"/>
      <c r="P57" s="44"/>
      <c r="R57" s="59"/>
      <c r="S57" s="40"/>
      <c r="T57" s="40"/>
      <c r="U57" s="40"/>
      <c r="V57" s="40"/>
      <c r="W57" s="60"/>
      <c r="AO57" s="93"/>
      <c r="AP57" s="59"/>
      <c r="AQ57" s="40"/>
      <c r="AR57" s="40"/>
      <c r="AS57" s="40"/>
      <c r="AT57" s="40"/>
      <c r="AU57" s="60"/>
      <c r="BL57" s="59"/>
      <c r="BM57" s="40"/>
      <c r="BN57" s="40"/>
      <c r="BO57" s="40"/>
      <c r="BP57" s="40"/>
      <c r="BQ57" s="60"/>
    </row>
    <row r="58" spans="1:69" x14ac:dyDescent="0.25">
      <c r="B58" s="67"/>
      <c r="C58" s="68"/>
      <c r="D58" s="68"/>
      <c r="E58" s="68"/>
      <c r="F58" s="68"/>
      <c r="G58" s="69"/>
      <c r="J58" s="59"/>
      <c r="K58" s="40"/>
      <c r="L58" s="40"/>
      <c r="M58" s="40"/>
      <c r="N58" s="40"/>
      <c r="O58" s="60"/>
      <c r="P58" s="44"/>
      <c r="R58" s="59"/>
      <c r="S58" s="40"/>
      <c r="T58" s="40"/>
      <c r="U58" s="40"/>
      <c r="V58" s="40"/>
      <c r="W58" s="60"/>
      <c r="AO58" s="93"/>
      <c r="AP58" s="59"/>
      <c r="AQ58" s="40"/>
      <c r="AR58" s="40"/>
      <c r="AS58" s="40"/>
      <c r="AT58" s="40"/>
      <c r="AU58" s="60"/>
      <c r="BL58" s="59"/>
      <c r="BM58" s="40"/>
      <c r="BN58" s="40"/>
      <c r="BO58" s="40"/>
      <c r="BP58" s="40"/>
      <c r="BQ58" s="60"/>
    </row>
    <row r="59" spans="1:69" x14ac:dyDescent="0.25">
      <c r="B59" s="67"/>
      <c r="C59" s="68"/>
      <c r="D59" s="68"/>
      <c r="E59" s="68"/>
      <c r="F59" s="68"/>
      <c r="G59" s="69"/>
      <c r="J59" s="59"/>
      <c r="K59" s="40"/>
      <c r="L59" s="40"/>
      <c r="M59" s="40"/>
      <c r="N59" s="40"/>
      <c r="O59" s="60"/>
      <c r="P59" s="44"/>
      <c r="R59" s="59"/>
      <c r="S59" s="40"/>
      <c r="T59" s="40"/>
      <c r="U59" s="40"/>
      <c r="V59" s="40"/>
      <c r="W59" s="60"/>
      <c r="AO59" s="93"/>
      <c r="AP59" s="59"/>
      <c r="AQ59" s="40"/>
      <c r="AR59" s="40"/>
      <c r="AS59" s="40"/>
      <c r="AT59" s="40"/>
      <c r="AU59" s="60"/>
      <c r="BL59" s="59"/>
      <c r="BM59" s="40"/>
      <c r="BN59" s="40"/>
      <c r="BO59" s="40"/>
      <c r="BP59" s="40"/>
      <c r="BQ59" s="60"/>
    </row>
    <row r="60" spans="1:69" x14ac:dyDescent="0.25">
      <c r="B60" s="67"/>
      <c r="C60" s="68"/>
      <c r="D60" s="68"/>
      <c r="E60" s="68"/>
      <c r="F60" s="68"/>
      <c r="G60" s="69"/>
      <c r="J60" s="59"/>
      <c r="K60" s="40"/>
      <c r="L60" s="40"/>
      <c r="M60" s="40"/>
      <c r="N60" s="40"/>
      <c r="O60" s="60"/>
      <c r="P60" s="44"/>
      <c r="R60" s="59"/>
      <c r="S60" s="40"/>
      <c r="T60" s="40"/>
      <c r="U60" s="40"/>
      <c r="V60" s="40"/>
      <c r="W60" s="60"/>
      <c r="AO60" s="93"/>
      <c r="AP60" s="59"/>
      <c r="AQ60" s="40"/>
      <c r="AR60" s="40"/>
      <c r="AS60" s="40"/>
      <c r="AT60" s="40"/>
      <c r="AU60" s="60"/>
      <c r="BL60" s="59"/>
      <c r="BM60" s="40"/>
      <c r="BN60" s="40"/>
      <c r="BO60" s="40"/>
      <c r="BP60" s="40"/>
      <c r="BQ60" s="60"/>
    </row>
    <row r="61" spans="1:69" x14ac:dyDescent="0.25">
      <c r="B61" s="67"/>
      <c r="C61" s="68"/>
      <c r="D61" s="68"/>
      <c r="E61" s="68"/>
      <c r="F61" s="68"/>
      <c r="G61" s="69"/>
      <c r="J61" s="59"/>
      <c r="K61" s="40"/>
      <c r="L61" s="40"/>
      <c r="M61" s="40"/>
      <c r="N61" s="40"/>
      <c r="O61" s="60"/>
      <c r="P61" s="44"/>
      <c r="R61" s="59"/>
      <c r="S61" s="40"/>
      <c r="T61" s="40"/>
      <c r="U61" s="40"/>
      <c r="V61" s="40"/>
      <c r="W61" s="60"/>
      <c r="AO61" s="93"/>
      <c r="AP61" s="59"/>
      <c r="AQ61" s="40"/>
      <c r="AR61" s="40"/>
      <c r="AS61" s="40"/>
      <c r="AT61" s="40"/>
      <c r="AU61" s="60"/>
      <c r="BL61" s="59"/>
      <c r="BM61" s="40"/>
      <c r="BN61" s="40"/>
      <c r="BO61" s="40"/>
      <c r="BP61" s="40"/>
      <c r="BQ61" s="60"/>
    </row>
    <row r="62" spans="1:69" x14ac:dyDescent="0.25">
      <c r="B62" s="67"/>
      <c r="C62" s="68"/>
      <c r="D62" s="68"/>
      <c r="E62" s="68"/>
      <c r="F62" s="68"/>
      <c r="G62" s="69"/>
      <c r="J62" s="59"/>
      <c r="K62" s="40"/>
      <c r="L62" s="40"/>
      <c r="M62" s="40"/>
      <c r="N62" s="40"/>
      <c r="O62" s="60"/>
      <c r="P62" s="44"/>
      <c r="R62" s="59"/>
      <c r="S62" s="40"/>
      <c r="T62" s="40"/>
      <c r="U62" s="40"/>
      <c r="V62" s="40"/>
      <c r="W62" s="60"/>
      <c r="AO62" s="93"/>
      <c r="AP62" s="59"/>
      <c r="AQ62" s="40"/>
      <c r="AR62" s="40"/>
      <c r="AS62" s="40"/>
      <c r="AT62" s="40"/>
      <c r="AU62" s="60"/>
      <c r="BL62" s="59"/>
      <c r="BM62" s="40"/>
      <c r="BN62" s="40"/>
      <c r="BO62" s="40"/>
      <c r="BP62" s="40"/>
      <c r="BQ62" s="60"/>
    </row>
    <row r="63" spans="1:69" x14ac:dyDescent="0.25">
      <c r="B63" s="67"/>
      <c r="C63" s="68"/>
      <c r="D63" s="68"/>
      <c r="E63" s="68"/>
      <c r="F63" s="68"/>
      <c r="G63" s="69"/>
      <c r="J63" s="59"/>
      <c r="K63" s="40"/>
      <c r="L63" s="40"/>
      <c r="M63" s="40"/>
      <c r="N63" s="40"/>
      <c r="O63" s="60"/>
      <c r="P63" s="44"/>
      <c r="R63" s="59"/>
      <c r="S63" s="40"/>
      <c r="T63" s="40"/>
      <c r="U63" s="40"/>
      <c r="V63" s="40"/>
      <c r="W63" s="60"/>
      <c r="AO63" s="93"/>
      <c r="AP63" s="59"/>
      <c r="AQ63" s="40"/>
      <c r="AR63" s="40"/>
      <c r="AS63" s="40"/>
      <c r="AT63" s="40"/>
      <c r="AU63" s="60"/>
      <c r="BL63" s="59"/>
      <c r="BM63" s="40"/>
      <c r="BN63" s="40"/>
      <c r="BO63" s="40"/>
      <c r="BP63" s="40"/>
      <c r="BQ63" s="60"/>
    </row>
    <row r="64" spans="1:69" x14ac:dyDescent="0.25">
      <c r="B64" s="67"/>
      <c r="C64" s="68"/>
      <c r="D64" s="68"/>
      <c r="E64" s="68"/>
      <c r="F64" s="68"/>
      <c r="G64" s="69"/>
      <c r="J64" s="59"/>
      <c r="K64" s="40"/>
      <c r="L64" s="40"/>
      <c r="M64" s="40"/>
      <c r="N64" s="40"/>
      <c r="O64" s="60"/>
      <c r="P64" s="44"/>
      <c r="R64" s="59"/>
      <c r="S64" s="40"/>
      <c r="T64" s="40"/>
      <c r="U64" s="40"/>
      <c r="V64" s="40"/>
      <c r="W64" s="60"/>
      <c r="AO64" s="93"/>
      <c r="AP64" s="59"/>
      <c r="AQ64" s="40"/>
      <c r="AR64" s="40"/>
      <c r="AS64" s="40"/>
      <c r="AT64" s="40"/>
      <c r="AU64" s="60"/>
      <c r="BL64" s="59"/>
      <c r="BM64" s="40"/>
      <c r="BN64" s="40"/>
      <c r="BO64" s="40"/>
      <c r="BP64" s="40"/>
      <c r="BQ64" s="60"/>
    </row>
    <row r="65" spans="1:69" x14ac:dyDescent="0.25">
      <c r="B65" s="67"/>
      <c r="C65" s="68"/>
      <c r="D65" s="68"/>
      <c r="E65" s="68"/>
      <c r="F65" s="68"/>
      <c r="G65" s="69"/>
      <c r="J65" s="59"/>
      <c r="K65" s="40"/>
      <c r="L65" s="40"/>
      <c r="M65" s="40"/>
      <c r="N65" s="40"/>
      <c r="O65" s="60"/>
      <c r="P65" s="44"/>
      <c r="R65" s="59"/>
      <c r="S65" s="40"/>
      <c r="T65" s="40"/>
      <c r="U65" s="40"/>
      <c r="V65" s="40"/>
      <c r="W65" s="60"/>
      <c r="AO65" s="93"/>
      <c r="AP65" s="59"/>
      <c r="AQ65" s="40"/>
      <c r="AR65" s="40"/>
      <c r="AS65" s="40"/>
      <c r="AT65" s="40"/>
      <c r="AU65" s="60"/>
      <c r="BL65" s="59"/>
      <c r="BM65" s="40"/>
      <c r="BN65" s="40"/>
      <c r="BO65" s="40"/>
      <c r="BP65" s="40"/>
      <c r="BQ65" s="60"/>
    </row>
    <row r="66" spans="1:69" x14ac:dyDescent="0.25">
      <c r="B66" s="67"/>
      <c r="C66" s="68"/>
      <c r="D66" s="68"/>
      <c r="E66" s="68"/>
      <c r="F66" s="68"/>
      <c r="G66" s="69"/>
      <c r="J66" s="59"/>
      <c r="K66" s="40"/>
      <c r="L66" s="40"/>
      <c r="M66" s="40"/>
      <c r="N66" s="40"/>
      <c r="O66" s="60"/>
      <c r="P66" s="44"/>
      <c r="R66" s="59"/>
      <c r="S66" s="40"/>
      <c r="T66" s="40"/>
      <c r="U66" s="40"/>
      <c r="V66" s="40"/>
      <c r="W66" s="60"/>
      <c r="AO66" s="93"/>
      <c r="AP66" s="59"/>
      <c r="AQ66" s="40"/>
      <c r="AR66" s="40"/>
      <c r="AS66" s="40"/>
      <c r="AT66" s="40"/>
      <c r="AU66" s="60"/>
      <c r="BL66" s="59"/>
      <c r="BM66" s="40"/>
      <c r="BN66" s="40"/>
      <c r="BO66" s="40"/>
      <c r="BP66" s="40"/>
      <c r="BQ66" s="60"/>
    </row>
    <row r="67" spans="1:69" x14ac:dyDescent="0.25">
      <c r="B67" s="67"/>
      <c r="C67" s="68"/>
      <c r="D67" s="68"/>
      <c r="E67" s="68"/>
      <c r="F67" s="68"/>
      <c r="G67" s="69"/>
      <c r="J67" s="59"/>
      <c r="K67" s="40"/>
      <c r="L67" s="40"/>
      <c r="M67" s="40"/>
      <c r="N67" s="40"/>
      <c r="O67" s="60"/>
      <c r="P67" s="44"/>
      <c r="R67" s="59"/>
      <c r="S67" s="40"/>
      <c r="T67" s="40"/>
      <c r="U67" s="40"/>
      <c r="V67" s="40"/>
      <c r="W67" s="60"/>
      <c r="AO67" s="93"/>
      <c r="AP67" s="59"/>
      <c r="AQ67" s="40"/>
      <c r="AR67" s="40"/>
      <c r="AS67" s="40"/>
      <c r="AT67" s="40"/>
      <c r="AU67" s="60"/>
      <c r="BL67" s="59"/>
      <c r="BM67" s="40"/>
      <c r="BN67" s="40"/>
      <c r="BO67" s="40"/>
      <c r="BP67" s="40"/>
      <c r="BQ67" s="60"/>
    </row>
    <row r="68" spans="1:69" x14ac:dyDescent="0.25">
      <c r="B68" s="67"/>
      <c r="C68" s="68"/>
      <c r="D68" s="68"/>
      <c r="E68" s="68"/>
      <c r="F68" s="68"/>
      <c r="G68" s="69"/>
      <c r="J68" s="59"/>
      <c r="K68" s="40"/>
      <c r="L68" s="40"/>
      <c r="M68" s="40"/>
      <c r="N68" s="40"/>
      <c r="O68" s="60"/>
      <c r="P68" s="44"/>
      <c r="R68" s="59"/>
      <c r="S68" s="40"/>
      <c r="T68" s="40"/>
      <c r="U68" s="40"/>
      <c r="V68" s="40"/>
      <c r="W68" s="60"/>
      <c r="AO68" s="93"/>
      <c r="AP68" s="59"/>
      <c r="AQ68" s="40"/>
      <c r="AR68" s="40"/>
      <c r="AS68" s="40"/>
      <c r="AT68" s="40"/>
      <c r="AU68" s="60"/>
      <c r="BL68" s="59"/>
      <c r="BM68" s="40"/>
      <c r="BN68" s="40"/>
      <c r="BO68" s="40"/>
      <c r="BP68" s="40"/>
      <c r="BQ68" s="60"/>
    </row>
    <row r="69" spans="1:69" x14ac:dyDescent="0.25">
      <c r="B69" s="67"/>
      <c r="C69" s="68"/>
      <c r="D69" s="68"/>
      <c r="E69" s="68"/>
      <c r="F69" s="68"/>
      <c r="G69" s="69"/>
      <c r="J69" s="59"/>
      <c r="K69" s="40"/>
      <c r="L69" s="40"/>
      <c r="M69" s="40"/>
      <c r="N69" s="40"/>
      <c r="O69" s="60"/>
      <c r="P69" s="44"/>
      <c r="R69" s="59"/>
      <c r="S69" s="40"/>
      <c r="T69" s="40"/>
      <c r="U69" s="40"/>
      <c r="V69" s="40"/>
      <c r="W69" s="60"/>
      <c r="AO69" s="93"/>
      <c r="AP69" s="59"/>
      <c r="AQ69" s="40"/>
      <c r="AR69" s="40"/>
      <c r="AS69" s="40"/>
      <c r="AT69" s="40"/>
      <c r="AU69" s="60"/>
      <c r="BL69" s="59"/>
      <c r="BM69" s="40"/>
      <c r="BN69" s="40"/>
      <c r="BO69" s="40"/>
      <c r="BP69" s="40"/>
      <c r="BQ69" s="60"/>
    </row>
    <row r="70" spans="1:69" ht="15.75" thickBot="1" x14ac:dyDescent="0.3">
      <c r="B70" s="70"/>
      <c r="C70" s="71"/>
      <c r="D70" s="71"/>
      <c r="E70" s="71"/>
      <c r="F70" s="71"/>
      <c r="G70" s="72"/>
      <c r="J70" s="61"/>
      <c r="K70" s="62"/>
      <c r="L70" s="62"/>
      <c r="M70" s="62"/>
      <c r="N70" s="62"/>
      <c r="O70" s="63"/>
      <c r="P70" s="44"/>
      <c r="R70" s="61"/>
      <c r="S70" s="62"/>
      <c r="T70" s="62"/>
      <c r="U70" s="62"/>
      <c r="V70" s="62"/>
      <c r="W70" s="63"/>
      <c r="AO70" s="93"/>
      <c r="AP70" s="61"/>
      <c r="AQ70" s="62"/>
      <c r="AR70" s="62"/>
      <c r="AS70" s="62"/>
      <c r="AT70" s="62"/>
      <c r="AU70" s="63"/>
      <c r="BL70" s="61"/>
      <c r="BM70" s="62"/>
      <c r="BN70" s="62"/>
      <c r="BO70" s="62"/>
      <c r="BP70" s="62"/>
      <c r="BQ70" s="63"/>
    </row>
    <row r="72" spans="1:69" ht="15.75" thickBot="1" x14ac:dyDescent="0.3">
      <c r="A72" s="32" t="s">
        <v>66</v>
      </c>
      <c r="I72" t="s">
        <v>235</v>
      </c>
      <c r="BK72" s="38" t="s">
        <v>73</v>
      </c>
    </row>
    <row r="73" spans="1:69" x14ac:dyDescent="0.25">
      <c r="A73" s="33" t="s">
        <v>21</v>
      </c>
      <c r="B73" s="49">
        <v>14238.44</v>
      </c>
      <c r="C73" s="57"/>
      <c r="D73" s="57"/>
      <c r="E73" s="57"/>
      <c r="F73" s="57"/>
      <c r="G73" s="58"/>
      <c r="I73">
        <v>31</v>
      </c>
      <c r="J73" s="49">
        <v>4477.1899999999996</v>
      </c>
      <c r="K73" s="57"/>
      <c r="L73" s="57"/>
      <c r="M73" s="57"/>
      <c r="N73" s="57"/>
      <c r="O73" s="58"/>
      <c r="P73" s="44"/>
      <c r="Q73" s="44"/>
      <c r="R73" s="44"/>
      <c r="S73" s="44"/>
      <c r="T73" s="44"/>
      <c r="U73" s="44"/>
      <c r="V73" s="44"/>
      <c r="W73" s="44"/>
      <c r="BK73">
        <v>4</v>
      </c>
      <c r="BL73" s="49">
        <v>571.20000000000005</v>
      </c>
      <c r="BM73" s="57"/>
      <c r="BN73" s="57"/>
      <c r="BO73" s="57"/>
      <c r="BP73" s="57"/>
      <c r="BQ73" s="58"/>
    </row>
    <row r="74" spans="1:69" x14ac:dyDescent="0.25">
      <c r="B74" s="59"/>
      <c r="C74" s="40"/>
      <c r="D74" s="40"/>
      <c r="E74" s="40"/>
      <c r="F74" s="40"/>
      <c r="G74" s="60"/>
      <c r="J74" s="59"/>
      <c r="K74" s="40"/>
      <c r="L74" s="40"/>
      <c r="M74" s="40"/>
      <c r="N74" s="40"/>
      <c r="O74" s="60"/>
      <c r="P74" s="44"/>
      <c r="Q74" s="44"/>
      <c r="R74" s="44"/>
      <c r="S74" s="44"/>
      <c r="T74" s="44"/>
      <c r="U74" s="44"/>
      <c r="V74" s="44"/>
      <c r="W74" s="44"/>
      <c r="BL74" s="59"/>
      <c r="BM74" s="40"/>
      <c r="BN74" s="40"/>
      <c r="BO74" s="40"/>
      <c r="BP74" s="40"/>
      <c r="BQ74" s="60"/>
    </row>
    <row r="75" spans="1:69" x14ac:dyDescent="0.25">
      <c r="B75" s="59"/>
      <c r="C75" s="40"/>
      <c r="D75" s="40"/>
      <c r="E75" s="40"/>
      <c r="F75" s="40"/>
      <c r="G75" s="60"/>
      <c r="J75" s="59"/>
      <c r="K75" s="40"/>
      <c r="L75" s="40"/>
      <c r="M75" s="40"/>
      <c r="N75" s="40"/>
      <c r="O75" s="60"/>
      <c r="P75" s="44"/>
      <c r="Q75" s="44"/>
      <c r="R75" s="44"/>
      <c r="S75" s="44"/>
      <c r="T75" s="44"/>
      <c r="U75" s="44"/>
      <c r="V75" s="44"/>
      <c r="W75" s="44"/>
      <c r="BL75" s="59"/>
      <c r="BM75" s="40"/>
      <c r="BN75" s="40"/>
      <c r="BO75" s="40"/>
      <c r="BP75" s="40"/>
      <c r="BQ75" s="60"/>
    </row>
    <row r="76" spans="1:69" x14ac:dyDescent="0.25">
      <c r="B76" s="59"/>
      <c r="C76" s="40"/>
      <c r="D76" s="40"/>
      <c r="E76" s="40"/>
      <c r="F76" s="40"/>
      <c r="G76" s="60"/>
      <c r="J76" s="59"/>
      <c r="K76" s="40"/>
      <c r="L76" s="40"/>
      <c r="M76" s="40"/>
      <c r="N76" s="40"/>
      <c r="O76" s="60"/>
      <c r="P76" s="44"/>
      <c r="Q76" s="44"/>
      <c r="R76" s="44"/>
      <c r="S76" s="44"/>
      <c r="T76" s="44"/>
      <c r="U76" s="44"/>
      <c r="V76" s="44"/>
      <c r="W76" s="44"/>
      <c r="BL76" s="59"/>
      <c r="BM76" s="40"/>
      <c r="BN76" s="40"/>
      <c r="BO76" s="40"/>
      <c r="BP76" s="40"/>
      <c r="BQ76" s="60"/>
    </row>
    <row r="77" spans="1:69" x14ac:dyDescent="0.25">
      <c r="B77" s="59"/>
      <c r="C77" s="40"/>
      <c r="D77" s="40"/>
      <c r="E77" s="40"/>
      <c r="F77" s="40"/>
      <c r="G77" s="60"/>
      <c r="J77" s="59"/>
      <c r="K77" s="40"/>
      <c r="L77" s="40"/>
      <c r="M77" s="40"/>
      <c r="N77" s="40"/>
      <c r="O77" s="60"/>
      <c r="P77" s="44"/>
      <c r="Q77" s="44"/>
      <c r="R77" s="44"/>
      <c r="S77" s="44"/>
      <c r="T77" s="44"/>
      <c r="U77" s="44"/>
      <c r="V77" s="44"/>
      <c r="W77" s="44"/>
      <c r="BL77" s="59"/>
      <c r="BM77" s="40"/>
      <c r="BN77" s="40"/>
      <c r="BO77" s="40"/>
      <c r="BP77" s="40"/>
      <c r="BQ77" s="60"/>
    </row>
    <row r="78" spans="1:69" x14ac:dyDescent="0.25">
      <c r="B78" s="59"/>
      <c r="C78" s="40"/>
      <c r="D78" s="40"/>
      <c r="E78" s="40"/>
      <c r="F78" s="40"/>
      <c r="G78" s="60"/>
      <c r="J78" s="59"/>
      <c r="K78" s="40"/>
      <c r="L78" s="40"/>
      <c r="M78" s="40"/>
      <c r="N78" s="40"/>
      <c r="O78" s="60"/>
      <c r="P78" s="44"/>
      <c r="Q78" s="44"/>
      <c r="R78" s="44"/>
      <c r="S78" s="44"/>
      <c r="T78" s="44"/>
      <c r="U78" s="44"/>
      <c r="V78" s="44"/>
      <c r="W78" s="44"/>
      <c r="BL78" s="59"/>
      <c r="BM78" s="40"/>
      <c r="BN78" s="40"/>
      <c r="BO78" s="40"/>
      <c r="BP78" s="40"/>
      <c r="BQ78" s="60"/>
    </row>
    <row r="79" spans="1:69" x14ac:dyDescent="0.25">
      <c r="B79" s="59"/>
      <c r="C79" s="40"/>
      <c r="D79" s="40"/>
      <c r="E79" s="40"/>
      <c r="F79" s="40"/>
      <c r="G79" s="60"/>
      <c r="J79" s="59"/>
      <c r="K79" s="40"/>
      <c r="L79" s="40"/>
      <c r="M79" s="40"/>
      <c r="N79" s="40"/>
      <c r="O79" s="60"/>
      <c r="P79" s="44"/>
      <c r="Q79" s="44"/>
      <c r="R79" s="44"/>
      <c r="S79" s="44"/>
      <c r="T79" s="44"/>
      <c r="U79" s="44"/>
      <c r="V79" s="44"/>
      <c r="W79" s="44"/>
      <c r="BL79" s="59"/>
      <c r="BM79" s="40"/>
      <c r="BN79" s="40"/>
      <c r="BO79" s="40"/>
      <c r="BP79" s="40"/>
      <c r="BQ79" s="60"/>
    </row>
    <row r="80" spans="1:69" x14ac:dyDescent="0.25">
      <c r="B80" s="59"/>
      <c r="C80" s="40"/>
      <c r="D80" s="40"/>
      <c r="E80" s="40"/>
      <c r="F80" s="40"/>
      <c r="G80" s="60"/>
      <c r="J80" s="59"/>
      <c r="K80" s="40"/>
      <c r="L80" s="40"/>
      <c r="M80" s="40"/>
      <c r="N80" s="40"/>
      <c r="O80" s="60"/>
      <c r="P80" s="44"/>
      <c r="Q80" s="44"/>
      <c r="R80" s="44"/>
      <c r="S80" s="44"/>
      <c r="T80" s="44"/>
      <c r="U80" s="44"/>
      <c r="V80" s="44"/>
      <c r="W80" s="44"/>
      <c r="BL80" s="59"/>
      <c r="BM80" s="40"/>
      <c r="BN80" s="40"/>
      <c r="BO80" s="40"/>
      <c r="BP80" s="40"/>
      <c r="BQ80" s="60"/>
    </row>
    <row r="81" spans="1:69" x14ac:dyDescent="0.25">
      <c r="B81" s="59"/>
      <c r="C81" s="40"/>
      <c r="D81" s="40"/>
      <c r="E81" s="40"/>
      <c r="F81" s="40"/>
      <c r="G81" s="60"/>
      <c r="J81" s="59"/>
      <c r="K81" s="40"/>
      <c r="L81" s="40"/>
      <c r="M81" s="40"/>
      <c r="N81" s="40"/>
      <c r="O81" s="60"/>
      <c r="P81" s="44"/>
      <c r="Q81" s="44"/>
      <c r="R81" s="44"/>
      <c r="S81" s="44"/>
      <c r="T81" s="44"/>
      <c r="U81" s="44"/>
      <c r="V81" s="44"/>
      <c r="W81" s="44"/>
      <c r="BL81" s="59"/>
      <c r="BM81" s="40"/>
      <c r="BN81" s="40"/>
      <c r="BO81" s="40"/>
      <c r="BP81" s="40"/>
      <c r="BQ81" s="60"/>
    </row>
    <row r="82" spans="1:69" x14ac:dyDescent="0.25">
      <c r="B82" s="59"/>
      <c r="C82" s="40"/>
      <c r="D82" s="40"/>
      <c r="E82" s="40"/>
      <c r="F82" s="40"/>
      <c r="G82" s="60"/>
      <c r="J82" s="59"/>
      <c r="K82" s="40"/>
      <c r="L82" s="40"/>
      <c r="M82" s="40"/>
      <c r="N82" s="40"/>
      <c r="O82" s="60"/>
      <c r="P82" s="44"/>
      <c r="Q82" s="44"/>
      <c r="R82" s="44"/>
      <c r="S82" s="44"/>
      <c r="T82" s="44"/>
      <c r="U82" s="44"/>
      <c r="V82" s="44"/>
      <c r="W82" s="44"/>
      <c r="BL82" s="59"/>
      <c r="BM82" s="40"/>
      <c r="BN82" s="40"/>
      <c r="BO82" s="40"/>
      <c r="BP82" s="40"/>
      <c r="BQ82" s="60"/>
    </row>
    <row r="83" spans="1:69" x14ac:dyDescent="0.25">
      <c r="B83" s="59"/>
      <c r="C83" s="40"/>
      <c r="D83" s="40"/>
      <c r="E83" s="40"/>
      <c r="F83" s="40"/>
      <c r="G83" s="60"/>
      <c r="J83" s="59"/>
      <c r="K83" s="40"/>
      <c r="L83" s="40"/>
      <c r="M83" s="40"/>
      <c r="N83" s="40"/>
      <c r="O83" s="60"/>
      <c r="P83" s="44"/>
      <c r="Q83" s="44"/>
      <c r="R83" s="44"/>
      <c r="S83" s="44"/>
      <c r="T83" s="44"/>
      <c r="U83" s="44"/>
      <c r="V83" s="44"/>
      <c r="W83" s="44"/>
      <c r="BL83" s="59"/>
      <c r="BM83" s="40"/>
      <c r="BN83" s="40"/>
      <c r="BO83" s="40"/>
      <c r="BP83" s="40"/>
      <c r="BQ83" s="60"/>
    </row>
    <row r="84" spans="1:69" x14ac:dyDescent="0.25">
      <c r="B84" s="59"/>
      <c r="C84" s="40"/>
      <c r="D84" s="40"/>
      <c r="E84" s="40"/>
      <c r="F84" s="40"/>
      <c r="G84" s="60"/>
      <c r="J84" s="59"/>
      <c r="K84" s="40"/>
      <c r="L84" s="40"/>
      <c r="M84" s="40"/>
      <c r="N84" s="40"/>
      <c r="O84" s="60"/>
      <c r="P84" s="44"/>
      <c r="Q84" s="44"/>
      <c r="R84" s="44"/>
      <c r="S84" s="44"/>
      <c r="T84" s="44"/>
      <c r="U84" s="44"/>
      <c r="V84" s="44"/>
      <c r="W84" s="44"/>
      <c r="BL84" s="59"/>
      <c r="BM84" s="40"/>
      <c r="BN84" s="40"/>
      <c r="BO84" s="40"/>
      <c r="BP84" s="40"/>
      <c r="BQ84" s="60"/>
    </row>
    <row r="85" spans="1:69" x14ac:dyDescent="0.25">
      <c r="B85" s="59"/>
      <c r="C85" s="40"/>
      <c r="D85" s="40"/>
      <c r="E85" s="40"/>
      <c r="F85" s="40"/>
      <c r="G85" s="60"/>
      <c r="J85" s="59"/>
      <c r="K85" s="40"/>
      <c r="L85" s="40"/>
      <c r="M85" s="40"/>
      <c r="N85" s="40"/>
      <c r="O85" s="60"/>
      <c r="P85" s="44"/>
      <c r="Q85" s="44"/>
      <c r="R85" s="44"/>
      <c r="S85" s="44"/>
      <c r="T85" s="44"/>
      <c r="U85" s="44"/>
      <c r="V85" s="44"/>
      <c r="W85" s="44"/>
      <c r="BL85" s="59"/>
      <c r="BM85" s="40"/>
      <c r="BN85" s="40"/>
      <c r="BO85" s="40"/>
      <c r="BP85" s="40"/>
      <c r="BQ85" s="60"/>
    </row>
    <row r="86" spans="1:69" x14ac:dyDescent="0.25">
      <c r="B86" s="59"/>
      <c r="C86" s="40"/>
      <c r="D86" s="40"/>
      <c r="E86" s="40"/>
      <c r="F86" s="40"/>
      <c r="G86" s="60"/>
      <c r="J86" s="59"/>
      <c r="K86" s="40"/>
      <c r="L86" s="40"/>
      <c r="M86" s="40"/>
      <c r="N86" s="40"/>
      <c r="O86" s="60"/>
      <c r="P86" s="44"/>
      <c r="Q86" s="44"/>
      <c r="R86" s="44"/>
      <c r="S86" s="44"/>
      <c r="T86" s="44"/>
      <c r="U86" s="44"/>
      <c r="V86" s="44"/>
      <c r="W86" s="44"/>
      <c r="BL86" s="59"/>
      <c r="BM86" s="40"/>
      <c r="BN86" s="40"/>
      <c r="BO86" s="40"/>
      <c r="BP86" s="40"/>
      <c r="BQ86" s="60"/>
    </row>
    <row r="87" spans="1:69" x14ac:dyDescent="0.25">
      <c r="B87" s="59"/>
      <c r="C87" s="40"/>
      <c r="D87" s="40"/>
      <c r="E87" s="40"/>
      <c r="F87" s="40"/>
      <c r="G87" s="60"/>
      <c r="J87" s="59"/>
      <c r="K87" s="40"/>
      <c r="L87" s="40"/>
      <c r="M87" s="40"/>
      <c r="N87" s="40"/>
      <c r="O87" s="60"/>
      <c r="P87" s="44"/>
      <c r="Q87" s="44"/>
      <c r="R87" s="44"/>
      <c r="S87" s="44"/>
      <c r="T87" s="44"/>
      <c r="U87" s="44"/>
      <c r="V87" s="44"/>
      <c r="W87" s="44"/>
      <c r="BL87" s="59"/>
      <c r="BM87" s="40"/>
      <c r="BN87" s="40"/>
      <c r="BO87" s="40"/>
      <c r="BP87" s="40"/>
      <c r="BQ87" s="60"/>
    </row>
    <row r="88" spans="1:69" x14ac:dyDescent="0.25">
      <c r="B88" s="59"/>
      <c r="C88" s="40"/>
      <c r="D88" s="40"/>
      <c r="E88" s="40"/>
      <c r="F88" s="40"/>
      <c r="G88" s="60"/>
      <c r="J88" s="59"/>
      <c r="K88" s="40"/>
      <c r="L88" s="40"/>
      <c r="M88" s="40"/>
      <c r="N88" s="40"/>
      <c r="O88" s="60"/>
      <c r="P88" s="44"/>
      <c r="Q88" s="44"/>
      <c r="R88" s="44"/>
      <c r="S88" s="44"/>
      <c r="T88" s="44"/>
      <c r="U88" s="44"/>
      <c r="V88" s="44"/>
      <c r="W88" s="44"/>
      <c r="BL88" s="59"/>
      <c r="BM88" s="40"/>
      <c r="BN88" s="40"/>
      <c r="BO88" s="40"/>
      <c r="BP88" s="40"/>
      <c r="BQ88" s="60"/>
    </row>
    <row r="89" spans="1:69" x14ac:dyDescent="0.25">
      <c r="B89" s="59"/>
      <c r="C89" s="40"/>
      <c r="D89" s="40"/>
      <c r="E89" s="40"/>
      <c r="F89" s="40"/>
      <c r="G89" s="60"/>
      <c r="J89" s="59"/>
      <c r="K89" s="40"/>
      <c r="L89" s="40"/>
      <c r="M89" s="40"/>
      <c r="N89" s="40"/>
      <c r="O89" s="60"/>
      <c r="P89" s="44"/>
      <c r="Q89" s="44"/>
      <c r="R89" s="44"/>
      <c r="S89" s="44"/>
      <c r="T89" s="44"/>
      <c r="U89" s="44"/>
      <c r="V89" s="44"/>
      <c r="W89" s="44"/>
      <c r="BL89" s="59"/>
      <c r="BM89" s="40"/>
      <c r="BN89" s="40"/>
      <c r="BO89" s="40"/>
      <c r="BP89" s="40"/>
      <c r="BQ89" s="60"/>
    </row>
    <row r="90" spans="1:69" x14ac:dyDescent="0.25">
      <c r="B90" s="59"/>
      <c r="C90" s="40"/>
      <c r="D90" s="40"/>
      <c r="E90" s="40"/>
      <c r="F90" s="40"/>
      <c r="G90" s="60"/>
      <c r="J90" s="59"/>
      <c r="K90" s="40"/>
      <c r="L90" s="40"/>
      <c r="M90" s="40"/>
      <c r="N90" s="40"/>
      <c r="O90" s="60"/>
      <c r="P90" s="44"/>
      <c r="Q90" s="44"/>
      <c r="R90" s="44"/>
      <c r="S90" s="44"/>
      <c r="T90" s="44"/>
      <c r="U90" s="44"/>
      <c r="V90" s="44"/>
      <c r="W90" s="44"/>
      <c r="BL90" s="59"/>
      <c r="BM90" s="40"/>
      <c r="BN90" s="40"/>
      <c r="BO90" s="40"/>
      <c r="BP90" s="40"/>
      <c r="BQ90" s="60"/>
    </row>
    <row r="91" spans="1:69" x14ac:dyDescent="0.25">
      <c r="B91" s="59"/>
      <c r="C91" s="40"/>
      <c r="D91" s="40"/>
      <c r="E91" s="40"/>
      <c r="F91" s="40"/>
      <c r="G91" s="60"/>
      <c r="J91" s="59"/>
      <c r="K91" s="40"/>
      <c r="L91" s="40"/>
      <c r="M91" s="40"/>
      <c r="N91" s="40"/>
      <c r="O91" s="60"/>
      <c r="P91" s="44"/>
      <c r="Q91" s="44"/>
      <c r="R91" s="44"/>
      <c r="S91" s="44"/>
      <c r="T91" s="44"/>
      <c r="U91" s="44"/>
      <c r="V91" s="44"/>
      <c r="W91" s="44"/>
      <c r="BL91" s="59"/>
      <c r="BM91" s="40"/>
      <c r="BN91" s="40"/>
      <c r="BO91" s="40"/>
      <c r="BP91" s="40"/>
      <c r="BQ91" s="60"/>
    </row>
    <row r="92" spans="1:69" x14ac:dyDescent="0.25">
      <c r="B92" s="59"/>
      <c r="C92" s="40"/>
      <c r="D92" s="40"/>
      <c r="E92" s="40"/>
      <c r="F92" s="40"/>
      <c r="G92" s="60"/>
      <c r="J92" s="59"/>
      <c r="K92" s="40"/>
      <c r="L92" s="40"/>
      <c r="M92" s="40"/>
      <c r="N92" s="40"/>
      <c r="O92" s="60"/>
      <c r="P92" s="44"/>
      <c r="Q92" s="44"/>
      <c r="R92" s="44"/>
      <c r="S92" s="44"/>
      <c r="T92" s="44"/>
      <c r="U92" s="44"/>
      <c r="V92" s="44"/>
      <c r="W92" s="44"/>
      <c r="BL92" s="59"/>
      <c r="BM92" s="40"/>
      <c r="BN92" s="40"/>
      <c r="BO92" s="40"/>
      <c r="BP92" s="40"/>
      <c r="BQ92" s="60"/>
    </row>
    <row r="93" spans="1:69" ht="15.75" thickBot="1" x14ac:dyDescent="0.3">
      <c r="B93" s="61"/>
      <c r="C93" s="62"/>
      <c r="D93" s="62"/>
      <c r="E93" s="62"/>
      <c r="F93" s="62"/>
      <c r="G93" s="63"/>
      <c r="J93" s="61"/>
      <c r="K93" s="62"/>
      <c r="L93" s="62"/>
      <c r="M93" s="62"/>
      <c r="N93" s="62"/>
      <c r="O93" s="63"/>
      <c r="P93" s="44"/>
      <c r="Q93" s="44"/>
      <c r="R93" s="44"/>
      <c r="S93" s="44"/>
      <c r="T93" s="44"/>
      <c r="U93" s="44"/>
      <c r="V93" s="44"/>
      <c r="W93" s="44"/>
      <c r="BL93" s="61"/>
      <c r="BM93" s="62"/>
      <c r="BN93" s="62"/>
      <c r="BO93" s="62"/>
      <c r="BP93" s="62"/>
      <c r="BQ93" s="63"/>
    </row>
    <row r="95" spans="1:69" ht="15.75" thickBot="1" x14ac:dyDescent="0.3">
      <c r="A95" s="12" t="s">
        <v>63</v>
      </c>
      <c r="I95" t="s">
        <v>80</v>
      </c>
      <c r="Q95" t="s">
        <v>79</v>
      </c>
    </row>
    <row r="96" spans="1:69" x14ac:dyDescent="0.25">
      <c r="A96" s="33" t="s">
        <v>22</v>
      </c>
      <c r="B96" s="49">
        <v>14358.44</v>
      </c>
      <c r="C96" s="57"/>
      <c r="D96" s="57"/>
      <c r="E96" s="57"/>
      <c r="F96" s="57"/>
      <c r="G96" s="58"/>
      <c r="I96">
        <v>41</v>
      </c>
      <c r="J96" s="49">
        <v>6503.22</v>
      </c>
      <c r="K96" s="57"/>
      <c r="L96" s="57"/>
      <c r="M96" s="57"/>
      <c r="N96" s="57"/>
      <c r="O96" s="58"/>
      <c r="P96" s="44"/>
      <c r="Q96" s="44">
        <v>41</v>
      </c>
      <c r="R96" s="191">
        <v>6503.22</v>
      </c>
      <c r="S96" s="192"/>
      <c r="T96" s="192"/>
      <c r="U96" s="192"/>
      <c r="V96" s="192"/>
      <c r="W96" s="193"/>
    </row>
    <row r="97" spans="2:23" x14ac:dyDescent="0.25">
      <c r="B97" s="59"/>
      <c r="C97" s="40"/>
      <c r="D97" s="40"/>
      <c r="E97" s="40"/>
      <c r="F97" s="40"/>
      <c r="G97" s="60"/>
      <c r="J97" s="59"/>
      <c r="K97" s="40"/>
      <c r="L97" s="40"/>
      <c r="M97" s="40"/>
      <c r="N97" s="40"/>
      <c r="O97" s="60"/>
      <c r="P97" s="44"/>
      <c r="Q97" s="44"/>
      <c r="R97" s="194"/>
      <c r="S97" s="195"/>
      <c r="T97" s="195"/>
      <c r="U97" s="195"/>
      <c r="V97" s="195"/>
      <c r="W97" s="196"/>
    </row>
    <row r="98" spans="2:23" x14ac:dyDescent="0.25">
      <c r="B98" s="59"/>
      <c r="C98" s="40"/>
      <c r="D98" s="40"/>
      <c r="E98" s="40"/>
      <c r="F98" s="40"/>
      <c r="G98" s="60"/>
      <c r="J98" s="59"/>
      <c r="K98" s="40"/>
      <c r="L98" s="40"/>
      <c r="M98" s="40"/>
      <c r="N98" s="40"/>
      <c r="O98" s="60"/>
      <c r="P98" s="44"/>
      <c r="Q98" s="44"/>
      <c r="R98" s="194"/>
      <c r="S98" s="195"/>
      <c r="T98" s="195"/>
      <c r="U98" s="195"/>
      <c r="V98" s="195"/>
      <c r="W98" s="196"/>
    </row>
    <row r="99" spans="2:23" x14ac:dyDescent="0.25">
      <c r="B99" s="59"/>
      <c r="C99" s="40"/>
      <c r="D99" s="40"/>
      <c r="E99" s="40"/>
      <c r="F99" s="40"/>
      <c r="G99" s="60"/>
      <c r="J99" s="59"/>
      <c r="K99" s="40"/>
      <c r="L99" s="40"/>
      <c r="M99" s="40"/>
      <c r="N99" s="40"/>
      <c r="O99" s="60"/>
      <c r="P99" s="44"/>
      <c r="Q99" s="44"/>
      <c r="R99" s="194"/>
      <c r="S99" s="195"/>
      <c r="T99" s="195"/>
      <c r="U99" s="195"/>
      <c r="V99" s="195"/>
      <c r="W99" s="196"/>
    </row>
    <row r="100" spans="2:23" x14ac:dyDescent="0.25">
      <c r="B100" s="59"/>
      <c r="C100" s="40"/>
      <c r="D100" s="40"/>
      <c r="E100" s="40"/>
      <c r="F100" s="40"/>
      <c r="G100" s="60"/>
      <c r="J100" s="59"/>
      <c r="K100" s="40"/>
      <c r="L100" s="40"/>
      <c r="M100" s="40"/>
      <c r="N100" s="40"/>
      <c r="O100" s="60"/>
      <c r="P100" s="44"/>
      <c r="Q100" s="44"/>
      <c r="R100" s="194"/>
      <c r="S100" s="195"/>
      <c r="T100" s="195"/>
      <c r="U100" s="195"/>
      <c r="V100" s="195"/>
      <c r="W100" s="196"/>
    </row>
    <row r="101" spans="2:23" x14ac:dyDescent="0.25">
      <c r="B101" s="59"/>
      <c r="C101" s="40"/>
      <c r="D101" s="40"/>
      <c r="E101" s="40"/>
      <c r="F101" s="40"/>
      <c r="G101" s="60"/>
      <c r="J101" s="59"/>
      <c r="K101" s="40"/>
      <c r="L101" s="40"/>
      <c r="M101" s="40"/>
      <c r="N101" s="40"/>
      <c r="O101" s="60"/>
      <c r="P101" s="44"/>
      <c r="Q101" s="44"/>
      <c r="R101" s="194"/>
      <c r="S101" s="195"/>
      <c r="T101" s="195"/>
      <c r="U101" s="195"/>
      <c r="V101" s="195"/>
      <c r="W101" s="196"/>
    </row>
    <row r="102" spans="2:23" x14ac:dyDescent="0.25">
      <c r="B102" s="59"/>
      <c r="C102" s="40"/>
      <c r="D102" s="40"/>
      <c r="E102" s="40"/>
      <c r="F102" s="40"/>
      <c r="G102" s="60"/>
      <c r="J102" s="59"/>
      <c r="K102" s="40"/>
      <c r="L102" s="40"/>
      <c r="M102" s="40"/>
      <c r="N102" s="40"/>
      <c r="O102" s="60"/>
      <c r="P102" s="44"/>
      <c r="Q102" s="44"/>
      <c r="R102" s="194"/>
      <c r="S102" s="195"/>
      <c r="T102" s="195"/>
      <c r="U102" s="195"/>
      <c r="V102" s="195"/>
      <c r="W102" s="196"/>
    </row>
    <row r="103" spans="2:23" x14ac:dyDescent="0.25">
      <c r="B103" s="59"/>
      <c r="C103" s="40"/>
      <c r="D103" s="40"/>
      <c r="E103" s="40"/>
      <c r="F103" s="40"/>
      <c r="G103" s="60"/>
      <c r="J103" s="59"/>
      <c r="K103" s="40"/>
      <c r="L103" s="40"/>
      <c r="M103" s="40"/>
      <c r="N103" s="40"/>
      <c r="O103" s="60"/>
      <c r="P103" s="44"/>
      <c r="Q103" s="44"/>
      <c r="R103" s="194"/>
      <c r="S103" s="195"/>
      <c r="T103" s="195"/>
      <c r="U103" s="195"/>
      <c r="V103" s="195"/>
      <c r="W103" s="196"/>
    </row>
    <row r="104" spans="2:23" x14ac:dyDescent="0.25">
      <c r="B104" s="59"/>
      <c r="C104" s="40"/>
      <c r="D104" s="40"/>
      <c r="E104" s="40"/>
      <c r="F104" s="40"/>
      <c r="G104" s="60"/>
      <c r="J104" s="59"/>
      <c r="K104" s="40"/>
      <c r="L104" s="40"/>
      <c r="M104" s="40"/>
      <c r="N104" s="40"/>
      <c r="O104" s="60"/>
      <c r="P104" s="44"/>
      <c r="Q104" s="44"/>
      <c r="R104" s="194"/>
      <c r="S104" s="195"/>
      <c r="T104" s="195"/>
      <c r="U104" s="195"/>
      <c r="V104" s="195"/>
      <c r="W104" s="196"/>
    </row>
    <row r="105" spans="2:23" x14ac:dyDescent="0.25">
      <c r="B105" s="59"/>
      <c r="C105" s="40"/>
      <c r="D105" s="40"/>
      <c r="E105" s="40"/>
      <c r="F105" s="40"/>
      <c r="G105" s="60"/>
      <c r="J105" s="59"/>
      <c r="K105" s="40"/>
      <c r="L105" s="40"/>
      <c r="M105" s="40"/>
      <c r="N105" s="40"/>
      <c r="O105" s="60"/>
      <c r="P105" s="44"/>
      <c r="Q105" s="44"/>
      <c r="R105" s="194"/>
      <c r="S105" s="195"/>
      <c r="T105" s="195"/>
      <c r="U105" s="195"/>
      <c r="V105" s="195"/>
      <c r="W105" s="196"/>
    </row>
    <row r="106" spans="2:23" x14ac:dyDescent="0.25">
      <c r="B106" s="59"/>
      <c r="C106" s="40"/>
      <c r="D106" s="40"/>
      <c r="E106" s="40"/>
      <c r="F106" s="40"/>
      <c r="G106" s="60"/>
      <c r="J106" s="59"/>
      <c r="K106" s="40"/>
      <c r="L106" s="40"/>
      <c r="M106" s="40"/>
      <c r="N106" s="40"/>
      <c r="O106" s="60"/>
      <c r="P106" s="44"/>
      <c r="Q106" s="44"/>
      <c r="R106" s="194"/>
      <c r="S106" s="195"/>
      <c r="T106" s="195"/>
      <c r="U106" s="195"/>
      <c r="V106" s="195"/>
      <c r="W106" s="196"/>
    </row>
    <row r="107" spans="2:23" x14ac:dyDescent="0.25">
      <c r="B107" s="59"/>
      <c r="C107" s="40"/>
      <c r="D107" s="40"/>
      <c r="E107" s="40"/>
      <c r="F107" s="40"/>
      <c r="G107" s="60"/>
      <c r="J107" s="59"/>
      <c r="K107" s="40"/>
      <c r="L107" s="40"/>
      <c r="M107" s="40"/>
      <c r="N107" s="40"/>
      <c r="O107" s="60"/>
      <c r="P107" s="44"/>
      <c r="Q107" s="44"/>
      <c r="R107" s="194"/>
      <c r="S107" s="195"/>
      <c r="T107" s="195"/>
      <c r="U107" s="195"/>
      <c r="V107" s="195"/>
      <c r="W107" s="196"/>
    </row>
    <row r="108" spans="2:23" x14ac:dyDescent="0.25">
      <c r="B108" s="59"/>
      <c r="C108" s="40"/>
      <c r="D108" s="40"/>
      <c r="E108" s="40"/>
      <c r="F108" s="40"/>
      <c r="G108" s="60"/>
      <c r="J108" s="59"/>
      <c r="K108" s="40"/>
      <c r="L108" s="40"/>
      <c r="M108" s="40"/>
      <c r="N108" s="40"/>
      <c r="O108" s="60"/>
      <c r="P108" s="44"/>
      <c r="Q108" s="44"/>
      <c r="R108" s="194"/>
      <c r="S108" s="195"/>
      <c r="T108" s="195"/>
      <c r="U108" s="195"/>
      <c r="V108" s="195"/>
      <c r="W108" s="196"/>
    </row>
    <row r="109" spans="2:23" x14ac:dyDescent="0.25">
      <c r="B109" s="59"/>
      <c r="C109" s="40"/>
      <c r="D109" s="40"/>
      <c r="E109" s="40"/>
      <c r="F109" s="40"/>
      <c r="G109" s="60"/>
      <c r="J109" s="59"/>
      <c r="K109" s="40"/>
      <c r="L109" s="40"/>
      <c r="M109" s="40"/>
      <c r="N109" s="40"/>
      <c r="O109" s="60"/>
      <c r="P109" s="44"/>
      <c r="Q109" s="44"/>
      <c r="R109" s="194"/>
      <c r="S109" s="195"/>
      <c r="T109" s="195"/>
      <c r="U109" s="195"/>
      <c r="V109" s="195"/>
      <c r="W109" s="196"/>
    </row>
    <row r="110" spans="2:23" x14ac:dyDescent="0.25">
      <c r="B110" s="59"/>
      <c r="C110" s="40"/>
      <c r="D110" s="40"/>
      <c r="E110" s="40"/>
      <c r="F110" s="40"/>
      <c r="G110" s="60"/>
      <c r="J110" s="59"/>
      <c r="K110" s="40"/>
      <c r="L110" s="40"/>
      <c r="M110" s="40"/>
      <c r="N110" s="40"/>
      <c r="O110" s="60"/>
      <c r="P110" s="44"/>
      <c r="Q110" s="44"/>
      <c r="R110" s="194"/>
      <c r="S110" s="195"/>
      <c r="T110" s="195"/>
      <c r="U110" s="195"/>
      <c r="V110" s="195"/>
      <c r="W110" s="196"/>
    </row>
    <row r="111" spans="2:23" x14ac:dyDescent="0.25">
      <c r="B111" s="59"/>
      <c r="C111" s="40"/>
      <c r="D111" s="40"/>
      <c r="E111" s="40"/>
      <c r="F111" s="40"/>
      <c r="G111" s="60"/>
      <c r="J111" s="59"/>
      <c r="K111" s="40"/>
      <c r="L111" s="40"/>
      <c r="M111" s="40"/>
      <c r="N111" s="40"/>
      <c r="O111" s="60"/>
      <c r="P111" s="44"/>
      <c r="Q111" s="44"/>
      <c r="R111" s="194"/>
      <c r="S111" s="195"/>
      <c r="T111" s="195"/>
      <c r="U111" s="195"/>
      <c r="V111" s="195"/>
      <c r="W111" s="196"/>
    </row>
    <row r="112" spans="2:23" x14ac:dyDescent="0.25">
      <c r="B112" s="59"/>
      <c r="C112" s="40"/>
      <c r="D112" s="40"/>
      <c r="E112" s="40"/>
      <c r="F112" s="40"/>
      <c r="G112" s="60"/>
      <c r="J112" s="59"/>
      <c r="K112" s="40"/>
      <c r="L112" s="40"/>
      <c r="M112" s="40"/>
      <c r="N112" s="40"/>
      <c r="O112" s="60"/>
      <c r="P112" s="44"/>
      <c r="Q112" s="44"/>
      <c r="R112" s="194"/>
      <c r="S112" s="195"/>
      <c r="T112" s="195"/>
      <c r="U112" s="195"/>
      <c r="V112" s="195"/>
      <c r="W112" s="196"/>
    </row>
    <row r="113" spans="2:23" x14ac:dyDescent="0.25">
      <c r="B113" s="59"/>
      <c r="C113" s="40"/>
      <c r="D113" s="40"/>
      <c r="E113" s="40"/>
      <c r="F113" s="40"/>
      <c r="G113" s="60"/>
      <c r="J113" s="59"/>
      <c r="K113" s="40"/>
      <c r="L113" s="40"/>
      <c r="M113" s="40"/>
      <c r="N113" s="40"/>
      <c r="O113" s="60"/>
      <c r="P113" s="44"/>
      <c r="Q113" s="44"/>
      <c r="R113" s="194"/>
      <c r="S113" s="195"/>
      <c r="T113" s="195"/>
      <c r="U113" s="195"/>
      <c r="V113" s="195"/>
      <c r="W113" s="196"/>
    </row>
    <row r="114" spans="2:23" x14ac:dyDescent="0.25">
      <c r="B114" s="59"/>
      <c r="C114" s="40"/>
      <c r="D114" s="40"/>
      <c r="E114" s="40"/>
      <c r="F114" s="40"/>
      <c r="G114" s="60"/>
      <c r="J114" s="59"/>
      <c r="K114" s="40"/>
      <c r="L114" s="40"/>
      <c r="M114" s="40"/>
      <c r="N114" s="40"/>
      <c r="O114" s="60"/>
      <c r="P114" s="44"/>
      <c r="Q114" s="44"/>
      <c r="R114" s="194"/>
      <c r="S114" s="195"/>
      <c r="T114" s="195"/>
      <c r="U114" s="195"/>
      <c r="V114" s="195"/>
      <c r="W114" s="196"/>
    </row>
    <row r="115" spans="2:23" x14ac:dyDescent="0.25">
      <c r="B115" s="59"/>
      <c r="C115" s="40"/>
      <c r="D115" s="40"/>
      <c r="E115" s="40"/>
      <c r="F115" s="40"/>
      <c r="G115" s="60"/>
      <c r="J115" s="59"/>
      <c r="K115" s="40"/>
      <c r="L115" s="40"/>
      <c r="M115" s="40"/>
      <c r="N115" s="40"/>
      <c r="O115" s="60"/>
      <c r="P115" s="44"/>
      <c r="Q115" s="44"/>
      <c r="R115" s="194"/>
      <c r="S115" s="195"/>
      <c r="T115" s="195"/>
      <c r="U115" s="195"/>
      <c r="V115" s="195"/>
      <c r="W115" s="196"/>
    </row>
    <row r="116" spans="2:23" ht="15.75" thickBot="1" x14ac:dyDescent="0.3">
      <c r="B116" s="61"/>
      <c r="C116" s="62"/>
      <c r="D116" s="62"/>
      <c r="E116" s="62"/>
      <c r="F116" s="62"/>
      <c r="G116" s="63"/>
      <c r="J116" s="61"/>
      <c r="K116" s="62"/>
      <c r="L116" s="62"/>
      <c r="M116" s="62"/>
      <c r="N116" s="62"/>
      <c r="O116" s="63"/>
      <c r="P116" s="44"/>
      <c r="Q116" s="44"/>
      <c r="R116" s="197"/>
      <c r="S116" s="198"/>
      <c r="T116" s="198"/>
      <c r="U116" s="198"/>
      <c r="V116" s="198"/>
      <c r="W116" s="199"/>
    </row>
    <row r="118" spans="2:23" ht="15.75" thickBot="1" x14ac:dyDescent="0.3">
      <c r="I118" t="s">
        <v>91</v>
      </c>
      <c r="Q118" s="44" t="s">
        <v>92</v>
      </c>
    </row>
    <row r="119" spans="2:23" x14ac:dyDescent="0.25">
      <c r="I119">
        <v>42</v>
      </c>
      <c r="J119" s="49">
        <v>5927.14</v>
      </c>
      <c r="K119" s="57"/>
      <c r="L119" s="57"/>
      <c r="M119" s="57"/>
      <c r="N119" s="57"/>
      <c r="O119" s="58"/>
      <c r="P119" s="44"/>
      <c r="Q119" s="44">
        <v>42</v>
      </c>
      <c r="R119" s="191">
        <v>5927.14</v>
      </c>
      <c r="S119" s="192"/>
      <c r="T119" s="192"/>
      <c r="U119" s="192"/>
      <c r="V119" s="192"/>
      <c r="W119" s="193"/>
    </row>
    <row r="120" spans="2:23" x14ac:dyDescent="0.25">
      <c r="J120" s="59"/>
      <c r="K120" s="40"/>
      <c r="L120" s="40"/>
      <c r="M120" s="40"/>
      <c r="N120" s="40"/>
      <c r="O120" s="60"/>
      <c r="P120" s="44"/>
      <c r="R120" s="194"/>
      <c r="S120" s="195"/>
      <c r="T120" s="195"/>
      <c r="U120" s="195"/>
      <c r="V120" s="195"/>
      <c r="W120" s="196"/>
    </row>
    <row r="121" spans="2:23" x14ac:dyDescent="0.25">
      <c r="J121" s="59"/>
      <c r="K121" s="40"/>
      <c r="L121" s="40"/>
      <c r="M121" s="40"/>
      <c r="N121" s="40"/>
      <c r="O121" s="60"/>
      <c r="P121" s="44"/>
      <c r="Q121" s="44"/>
      <c r="R121" s="194"/>
      <c r="S121" s="195"/>
      <c r="T121" s="195"/>
      <c r="U121" s="195"/>
      <c r="V121" s="195"/>
      <c r="W121" s="196"/>
    </row>
    <row r="122" spans="2:23" x14ac:dyDescent="0.25">
      <c r="J122" s="59"/>
      <c r="K122" s="40"/>
      <c r="L122" s="40"/>
      <c r="M122" s="40"/>
      <c r="N122" s="40"/>
      <c r="O122" s="60"/>
      <c r="P122" s="44"/>
      <c r="Q122" s="44"/>
      <c r="R122" s="194"/>
      <c r="S122" s="195"/>
      <c r="T122" s="195"/>
      <c r="U122" s="195"/>
      <c r="V122" s="195"/>
      <c r="W122" s="196"/>
    </row>
    <row r="123" spans="2:23" x14ac:dyDescent="0.25">
      <c r="J123" s="59"/>
      <c r="K123" s="40"/>
      <c r="L123" s="40"/>
      <c r="M123" s="40"/>
      <c r="N123" s="40"/>
      <c r="O123" s="60"/>
      <c r="P123" s="44"/>
      <c r="Q123" s="44"/>
      <c r="R123" s="194"/>
      <c r="S123" s="195"/>
      <c r="T123" s="195"/>
      <c r="U123" s="195"/>
      <c r="V123" s="195"/>
      <c r="W123" s="196"/>
    </row>
    <row r="124" spans="2:23" x14ac:dyDescent="0.25">
      <c r="J124" s="59"/>
      <c r="K124" s="40"/>
      <c r="L124" s="40"/>
      <c r="M124" s="40"/>
      <c r="N124" s="40"/>
      <c r="O124" s="60"/>
      <c r="P124" s="44"/>
      <c r="Q124" s="44"/>
      <c r="R124" s="194"/>
      <c r="S124" s="195"/>
      <c r="T124" s="195"/>
      <c r="U124" s="195"/>
      <c r="V124" s="195"/>
      <c r="W124" s="196"/>
    </row>
    <row r="125" spans="2:23" x14ac:dyDescent="0.25">
      <c r="J125" s="59"/>
      <c r="K125" s="40"/>
      <c r="L125" s="40"/>
      <c r="M125" s="40"/>
      <c r="N125" s="40"/>
      <c r="O125" s="60"/>
      <c r="P125" s="44"/>
      <c r="Q125" s="44"/>
      <c r="R125" s="194"/>
      <c r="S125" s="195"/>
      <c r="T125" s="195"/>
      <c r="U125" s="195"/>
      <c r="V125" s="195"/>
      <c r="W125" s="196"/>
    </row>
    <row r="126" spans="2:23" x14ac:dyDescent="0.25">
      <c r="J126" s="59"/>
      <c r="K126" s="40"/>
      <c r="L126" s="40"/>
      <c r="M126" s="40"/>
      <c r="N126" s="40"/>
      <c r="O126" s="60"/>
      <c r="P126" s="44"/>
      <c r="Q126" s="44"/>
      <c r="R126" s="194"/>
      <c r="S126" s="195"/>
      <c r="T126" s="195"/>
      <c r="U126" s="195"/>
      <c r="V126" s="195"/>
      <c r="W126" s="196"/>
    </row>
    <row r="127" spans="2:23" x14ac:dyDescent="0.25">
      <c r="J127" s="59"/>
      <c r="K127" s="40"/>
      <c r="L127" s="40"/>
      <c r="M127" s="40"/>
      <c r="N127" s="40"/>
      <c r="O127" s="60"/>
      <c r="P127" s="44"/>
      <c r="Q127" s="44"/>
      <c r="R127" s="194"/>
      <c r="S127" s="195"/>
      <c r="T127" s="195"/>
      <c r="U127" s="195"/>
      <c r="V127" s="195"/>
      <c r="W127" s="196"/>
    </row>
    <row r="128" spans="2:23" x14ac:dyDescent="0.25">
      <c r="J128" s="59"/>
      <c r="K128" s="40"/>
      <c r="L128" s="40"/>
      <c r="M128" s="40"/>
      <c r="N128" s="40"/>
      <c r="O128" s="60"/>
      <c r="P128" s="44"/>
      <c r="Q128" s="44"/>
      <c r="R128" s="194"/>
      <c r="S128" s="195"/>
      <c r="T128" s="195"/>
      <c r="U128" s="195"/>
      <c r="V128" s="195"/>
      <c r="W128" s="196"/>
    </row>
    <row r="129" spans="9:23" x14ac:dyDescent="0.25">
      <c r="J129" s="59"/>
      <c r="K129" s="40"/>
      <c r="L129" s="40"/>
      <c r="M129" s="40"/>
      <c r="N129" s="40"/>
      <c r="O129" s="60"/>
      <c r="P129" s="44"/>
      <c r="Q129" s="44"/>
      <c r="R129" s="194"/>
      <c r="S129" s="195"/>
      <c r="T129" s="195"/>
      <c r="U129" s="195"/>
      <c r="V129" s="195"/>
      <c r="W129" s="196"/>
    </row>
    <row r="130" spans="9:23" x14ac:dyDescent="0.25">
      <c r="J130" s="59"/>
      <c r="K130" s="40"/>
      <c r="L130" s="40"/>
      <c r="M130" s="40"/>
      <c r="N130" s="40"/>
      <c r="O130" s="60"/>
      <c r="P130" s="44"/>
      <c r="Q130" s="44"/>
      <c r="R130" s="194"/>
      <c r="S130" s="195"/>
      <c r="T130" s="195"/>
      <c r="U130" s="195"/>
      <c r="V130" s="195"/>
      <c r="W130" s="196"/>
    </row>
    <row r="131" spans="9:23" x14ac:dyDescent="0.25">
      <c r="J131" s="59"/>
      <c r="K131" s="40"/>
      <c r="L131" s="40"/>
      <c r="M131" s="40"/>
      <c r="N131" s="40"/>
      <c r="O131" s="60"/>
      <c r="P131" s="44"/>
      <c r="Q131" s="44"/>
      <c r="R131" s="194"/>
      <c r="S131" s="195"/>
      <c r="T131" s="195"/>
      <c r="U131" s="195"/>
      <c r="V131" s="195"/>
      <c r="W131" s="196"/>
    </row>
    <row r="132" spans="9:23" x14ac:dyDescent="0.25">
      <c r="J132" s="59"/>
      <c r="K132" s="40"/>
      <c r="L132" s="40"/>
      <c r="M132" s="40"/>
      <c r="N132" s="40"/>
      <c r="O132" s="60"/>
      <c r="P132" s="44"/>
      <c r="Q132" s="44"/>
      <c r="R132" s="194"/>
      <c r="S132" s="195"/>
      <c r="T132" s="195"/>
      <c r="U132" s="195"/>
      <c r="V132" s="195"/>
      <c r="W132" s="196"/>
    </row>
    <row r="133" spans="9:23" x14ac:dyDescent="0.25">
      <c r="J133" s="59"/>
      <c r="K133" s="40"/>
      <c r="L133" s="40"/>
      <c r="M133" s="40"/>
      <c r="N133" s="40"/>
      <c r="O133" s="60"/>
      <c r="P133" s="44"/>
      <c r="Q133" s="44"/>
      <c r="R133" s="194"/>
      <c r="S133" s="195"/>
      <c r="T133" s="195"/>
      <c r="U133" s="195"/>
      <c r="V133" s="195"/>
      <c r="W133" s="196"/>
    </row>
    <row r="134" spans="9:23" x14ac:dyDescent="0.25">
      <c r="J134" s="59"/>
      <c r="K134" s="40"/>
      <c r="L134" s="40"/>
      <c r="M134" s="40"/>
      <c r="N134" s="40"/>
      <c r="O134" s="60"/>
      <c r="P134" s="44"/>
      <c r="Q134" s="44"/>
      <c r="R134" s="194"/>
      <c r="S134" s="195"/>
      <c r="T134" s="195"/>
      <c r="U134" s="195"/>
      <c r="V134" s="195"/>
      <c r="W134" s="196"/>
    </row>
    <row r="135" spans="9:23" x14ac:dyDescent="0.25">
      <c r="J135" s="59"/>
      <c r="K135" s="40"/>
      <c r="L135" s="40"/>
      <c r="M135" s="40"/>
      <c r="N135" s="40"/>
      <c r="O135" s="60"/>
      <c r="P135" s="44"/>
      <c r="Q135" s="44"/>
      <c r="R135" s="194"/>
      <c r="S135" s="195"/>
      <c r="T135" s="195"/>
      <c r="U135" s="195"/>
      <c r="V135" s="195"/>
      <c r="W135" s="196"/>
    </row>
    <row r="136" spans="9:23" x14ac:dyDescent="0.25">
      <c r="J136" s="59"/>
      <c r="K136" s="40"/>
      <c r="L136" s="40"/>
      <c r="M136" s="40"/>
      <c r="N136" s="40"/>
      <c r="O136" s="60"/>
      <c r="P136" s="44"/>
      <c r="Q136" s="44"/>
      <c r="R136" s="194"/>
      <c r="S136" s="195"/>
      <c r="T136" s="195"/>
      <c r="U136" s="195"/>
      <c r="V136" s="195"/>
      <c r="W136" s="196"/>
    </row>
    <row r="137" spans="9:23" x14ac:dyDescent="0.25">
      <c r="J137" s="59"/>
      <c r="K137" s="40"/>
      <c r="L137" s="40"/>
      <c r="M137" s="40"/>
      <c r="N137" s="40"/>
      <c r="O137" s="60"/>
      <c r="P137" s="44"/>
      <c r="Q137" s="44"/>
      <c r="R137" s="194"/>
      <c r="S137" s="195"/>
      <c r="T137" s="195"/>
      <c r="U137" s="195"/>
      <c r="V137" s="195"/>
      <c r="W137" s="196"/>
    </row>
    <row r="138" spans="9:23" x14ac:dyDescent="0.25">
      <c r="J138" s="59"/>
      <c r="K138" s="40"/>
      <c r="L138" s="40"/>
      <c r="M138" s="40"/>
      <c r="N138" s="40"/>
      <c r="O138" s="60"/>
      <c r="P138" s="44"/>
      <c r="Q138" s="44"/>
      <c r="R138" s="194"/>
      <c r="S138" s="195"/>
      <c r="T138" s="195"/>
      <c r="U138" s="195"/>
      <c r="V138" s="195"/>
      <c r="W138" s="196"/>
    </row>
    <row r="139" spans="9:23" ht="15.75" thickBot="1" x14ac:dyDescent="0.3">
      <c r="J139" s="61"/>
      <c r="K139" s="62"/>
      <c r="L139" s="62"/>
      <c r="M139" s="62"/>
      <c r="N139" s="62"/>
      <c r="O139" s="63"/>
      <c r="P139" s="44"/>
      <c r="Q139" s="44"/>
      <c r="R139" s="197"/>
      <c r="S139" s="198"/>
      <c r="T139" s="198"/>
      <c r="U139" s="198"/>
      <c r="V139" s="198"/>
      <c r="W139" s="199"/>
    </row>
    <row r="142" spans="9:23" x14ac:dyDescent="0.25">
      <c r="P142" s="44"/>
      <c r="Q142" s="44">
        <v>0</v>
      </c>
      <c r="R142" s="44">
        <v>1</v>
      </c>
      <c r="S142" s="44"/>
      <c r="T142" s="44"/>
      <c r="U142" s="44"/>
      <c r="V142" s="44"/>
      <c r="W142" s="44"/>
    </row>
    <row r="143" spans="9:23" x14ac:dyDescent="0.25">
      <c r="P143" s="44"/>
      <c r="Q143" s="44"/>
      <c r="R143" s="44"/>
      <c r="S143" s="44"/>
      <c r="T143" s="44"/>
      <c r="U143" s="44"/>
      <c r="V143" s="44"/>
      <c r="W143" s="44"/>
    </row>
    <row r="144" spans="9:23" ht="15.75" thickBot="1" x14ac:dyDescent="0.3">
      <c r="I144" s="124" t="s">
        <v>262</v>
      </c>
      <c r="P144" s="44"/>
      <c r="Q144" s="44"/>
      <c r="R144" s="44"/>
      <c r="S144" s="44"/>
      <c r="T144" s="44"/>
      <c r="U144" s="44"/>
      <c r="V144" s="44"/>
      <c r="W144" s="44"/>
    </row>
    <row r="145" spans="9:23" x14ac:dyDescent="0.25">
      <c r="I145">
        <v>32</v>
      </c>
      <c r="J145" s="49">
        <v>4477.1899999999996</v>
      </c>
      <c r="K145" s="57"/>
      <c r="L145" s="57"/>
      <c r="M145" s="57"/>
      <c r="N145" s="57"/>
      <c r="O145" s="58"/>
      <c r="P145" s="44"/>
      <c r="Q145" s="44"/>
      <c r="R145" s="44"/>
      <c r="S145" s="44"/>
      <c r="T145" s="44"/>
      <c r="U145" s="44"/>
      <c r="V145" s="44"/>
      <c r="W145" s="44"/>
    </row>
    <row r="146" spans="9:23" x14ac:dyDescent="0.25">
      <c r="J146" s="59"/>
      <c r="K146" s="40"/>
      <c r="L146" s="40"/>
      <c r="M146" s="40"/>
      <c r="N146" s="40"/>
      <c r="O146" s="60"/>
      <c r="P146" s="44"/>
      <c r="Q146" s="44"/>
      <c r="R146" s="44"/>
      <c r="S146" s="44"/>
      <c r="T146" s="44"/>
      <c r="U146" s="44"/>
      <c r="V146" s="44"/>
      <c r="W146" s="44"/>
    </row>
    <row r="147" spans="9:23" x14ac:dyDescent="0.25">
      <c r="J147" s="59"/>
      <c r="K147" s="40"/>
      <c r="L147" s="40"/>
      <c r="M147" s="40"/>
      <c r="N147" s="40"/>
      <c r="O147" s="60"/>
      <c r="P147" s="44"/>
      <c r="Q147" s="44"/>
      <c r="R147" s="44"/>
      <c r="S147" s="44"/>
      <c r="T147" s="44"/>
      <c r="U147" s="44"/>
      <c r="V147" s="44"/>
      <c r="W147" s="44"/>
    </row>
    <row r="148" spans="9:23" x14ac:dyDescent="0.25">
      <c r="J148" s="59"/>
      <c r="K148" s="40"/>
      <c r="L148" s="40"/>
      <c r="M148" s="40"/>
      <c r="N148" s="40"/>
      <c r="O148" s="60"/>
      <c r="P148" s="44"/>
      <c r="Q148" s="44"/>
      <c r="R148" s="44"/>
      <c r="S148" s="44"/>
      <c r="T148" s="44"/>
      <c r="U148" s="44"/>
      <c r="V148" s="44"/>
      <c r="W148" s="44"/>
    </row>
    <row r="149" spans="9:23" x14ac:dyDescent="0.25">
      <c r="J149" s="59"/>
      <c r="K149" s="40"/>
      <c r="L149" s="40"/>
      <c r="M149" s="40"/>
      <c r="N149" s="40"/>
      <c r="O149" s="60"/>
      <c r="P149" s="44"/>
      <c r="Q149" s="44"/>
      <c r="R149" s="44"/>
      <c r="S149" s="44"/>
      <c r="T149" s="44"/>
      <c r="U149" s="44"/>
      <c r="V149" s="44"/>
      <c r="W149" s="44"/>
    </row>
    <row r="150" spans="9:23" x14ac:dyDescent="0.25">
      <c r="J150" s="59"/>
      <c r="K150" s="40"/>
      <c r="L150" s="40"/>
      <c r="M150" s="40"/>
      <c r="N150" s="40"/>
      <c r="O150" s="60"/>
      <c r="P150" s="44"/>
      <c r="Q150" s="44"/>
      <c r="R150" s="44"/>
      <c r="S150" s="44"/>
      <c r="T150" s="44"/>
      <c r="U150" s="44"/>
      <c r="V150" s="44"/>
      <c r="W150" s="44"/>
    </row>
    <row r="151" spans="9:23" x14ac:dyDescent="0.25">
      <c r="J151" s="59"/>
      <c r="K151" s="40"/>
      <c r="L151" s="40"/>
      <c r="M151" s="40"/>
      <c r="N151" s="40"/>
      <c r="O151" s="60"/>
      <c r="P151" s="44"/>
      <c r="Q151" s="44"/>
      <c r="R151" s="44"/>
      <c r="S151" s="44"/>
      <c r="T151" s="44"/>
      <c r="U151" s="44"/>
      <c r="V151" s="44"/>
      <c r="W151" s="44"/>
    </row>
    <row r="152" spans="9:23" x14ac:dyDescent="0.25">
      <c r="J152" s="59"/>
      <c r="K152" s="40"/>
      <c r="L152" s="40"/>
      <c r="M152" s="40"/>
      <c r="N152" s="40"/>
      <c r="O152" s="60"/>
      <c r="P152" s="44"/>
      <c r="Q152" s="44"/>
      <c r="R152" s="44"/>
      <c r="S152" s="44"/>
      <c r="T152" s="44"/>
      <c r="U152" s="44"/>
      <c r="V152" s="44"/>
      <c r="W152" s="44"/>
    </row>
    <row r="153" spans="9:23" x14ac:dyDescent="0.25">
      <c r="J153" s="59"/>
      <c r="K153" s="40"/>
      <c r="L153" s="40"/>
      <c r="M153" s="40"/>
      <c r="N153" s="40"/>
      <c r="O153" s="60"/>
      <c r="P153" s="44"/>
      <c r="Q153" s="44"/>
      <c r="R153" s="44"/>
      <c r="S153" s="44"/>
      <c r="T153" s="44"/>
      <c r="U153" s="44"/>
      <c r="V153" s="44"/>
      <c r="W153" s="44"/>
    </row>
    <row r="154" spans="9:23" x14ac:dyDescent="0.25">
      <c r="J154" s="59"/>
      <c r="K154" s="40"/>
      <c r="L154" s="40"/>
      <c r="M154" s="40"/>
      <c r="N154" s="40"/>
      <c r="O154" s="60"/>
      <c r="P154" s="44"/>
      <c r="Q154" s="44"/>
      <c r="R154" s="44"/>
      <c r="S154" s="44"/>
      <c r="T154" s="44"/>
      <c r="U154" s="44"/>
      <c r="V154" s="44"/>
      <c r="W154" s="44"/>
    </row>
    <row r="155" spans="9:23" x14ac:dyDescent="0.25">
      <c r="J155" s="59"/>
      <c r="K155" s="40"/>
      <c r="L155" s="40"/>
      <c r="M155" s="40"/>
      <c r="N155" s="40"/>
      <c r="O155" s="60"/>
      <c r="P155" s="44"/>
      <c r="Q155" s="44"/>
      <c r="R155" s="44"/>
      <c r="S155" s="44"/>
      <c r="T155" s="44"/>
      <c r="U155" s="44"/>
      <c r="V155" s="44"/>
      <c r="W155" s="44"/>
    </row>
    <row r="156" spans="9:23" x14ac:dyDescent="0.25">
      <c r="J156" s="59"/>
      <c r="K156" s="40"/>
      <c r="L156" s="40"/>
      <c r="M156" s="40"/>
      <c r="N156" s="40"/>
      <c r="O156" s="60"/>
      <c r="P156" s="44"/>
      <c r="Q156" s="44"/>
      <c r="R156" s="44"/>
      <c r="S156" s="44"/>
      <c r="T156" s="44"/>
      <c r="U156" s="44"/>
      <c r="V156" s="44"/>
      <c r="W156" s="44"/>
    </row>
    <row r="157" spans="9:23" x14ac:dyDescent="0.25">
      <c r="J157" s="59"/>
      <c r="K157" s="40"/>
      <c r="L157" s="40"/>
      <c r="M157" s="40"/>
      <c r="N157" s="40"/>
      <c r="O157" s="60"/>
      <c r="P157" s="44"/>
      <c r="Q157" s="44"/>
      <c r="R157" s="44"/>
      <c r="S157" s="44"/>
      <c r="T157" s="44"/>
      <c r="U157" s="44"/>
      <c r="V157" s="44"/>
      <c r="W157" s="44"/>
    </row>
    <row r="158" spans="9:23" x14ac:dyDescent="0.25">
      <c r="J158" s="59"/>
      <c r="K158" s="40"/>
      <c r="L158" s="40"/>
      <c r="M158" s="40"/>
      <c r="N158" s="40"/>
      <c r="O158" s="60"/>
      <c r="P158" s="44"/>
      <c r="Q158" s="44"/>
      <c r="R158" s="44"/>
      <c r="S158" s="44"/>
      <c r="T158" s="44"/>
      <c r="U158" s="44"/>
      <c r="V158" s="44"/>
      <c r="W158" s="44"/>
    </row>
    <row r="159" spans="9:23" x14ac:dyDescent="0.25">
      <c r="J159" s="59"/>
      <c r="K159" s="40"/>
      <c r="L159" s="40"/>
      <c r="M159" s="40"/>
      <c r="N159" s="40"/>
      <c r="O159" s="60"/>
      <c r="P159" s="44"/>
      <c r="Q159" s="44"/>
      <c r="R159" s="44"/>
      <c r="S159" s="44"/>
      <c r="T159" s="44"/>
      <c r="U159" s="44"/>
      <c r="V159" s="44"/>
      <c r="W159" s="44"/>
    </row>
    <row r="160" spans="9:23" x14ac:dyDescent="0.25">
      <c r="J160" s="59"/>
      <c r="K160" s="40"/>
      <c r="L160" s="40"/>
      <c r="M160" s="40"/>
      <c r="N160" s="40"/>
      <c r="O160" s="60"/>
    </row>
    <row r="161" spans="9:15" x14ac:dyDescent="0.25">
      <c r="J161" s="59"/>
      <c r="K161" s="40"/>
      <c r="L161" s="40"/>
      <c r="M161" s="40"/>
      <c r="N161" s="40"/>
      <c r="O161" s="60"/>
    </row>
    <row r="162" spans="9:15" x14ac:dyDescent="0.25">
      <c r="J162" s="59"/>
      <c r="K162" s="40"/>
      <c r="L162" s="40"/>
      <c r="M162" s="40"/>
      <c r="N162" s="40"/>
      <c r="O162" s="60"/>
    </row>
    <row r="163" spans="9:15" x14ac:dyDescent="0.25">
      <c r="J163" s="59"/>
      <c r="K163" s="40"/>
      <c r="L163" s="40"/>
      <c r="M163" s="40"/>
      <c r="N163" s="40"/>
      <c r="O163" s="60"/>
    </row>
    <row r="164" spans="9:15" x14ac:dyDescent="0.25">
      <c r="J164" s="59"/>
      <c r="K164" s="40"/>
      <c r="L164" s="40"/>
      <c r="M164" s="40"/>
      <c r="N164" s="40"/>
      <c r="O164" s="60"/>
    </row>
    <row r="165" spans="9:15" ht="15.75" thickBot="1" x14ac:dyDescent="0.3">
      <c r="J165" s="61"/>
      <c r="K165" s="62"/>
      <c r="L165" s="62"/>
      <c r="M165" s="62"/>
      <c r="N165" s="62"/>
      <c r="O165" s="63"/>
    </row>
    <row r="169" spans="9:15" x14ac:dyDescent="0.25">
      <c r="I169">
        <v>0</v>
      </c>
      <c r="J169">
        <v>1</v>
      </c>
    </row>
    <row r="172" spans="9:15" x14ac:dyDescent="0.25">
      <c r="I172">
        <v>22</v>
      </c>
      <c r="J172">
        <v>1</v>
      </c>
    </row>
  </sheetData>
  <mergeCells count="9">
    <mergeCell ref="BE2:BG2"/>
    <mergeCell ref="R96:W116"/>
    <mergeCell ref="R119:W139"/>
    <mergeCell ref="C2:E2"/>
    <mergeCell ref="K2:V2"/>
    <mergeCell ref="AA2:AC2"/>
    <mergeCell ref="AI2:AK2"/>
    <mergeCell ref="AX2:AZ2"/>
    <mergeCell ref="AQ2:AS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P174"/>
  <sheetViews>
    <sheetView zoomScale="85" zoomScaleNormal="85" workbookViewId="0">
      <selection activeCell="B30" sqref="B30"/>
    </sheetView>
  </sheetViews>
  <sheetFormatPr baseColWidth="10" defaultRowHeight="15" x14ac:dyDescent="0.25"/>
  <sheetData>
    <row r="1" spans="1:68" x14ac:dyDescent="0.25">
      <c r="A1" s="13" t="s">
        <v>105</v>
      </c>
      <c r="B1" s="13"/>
    </row>
    <row r="2" spans="1:68" x14ac:dyDescent="0.25">
      <c r="B2" s="13"/>
      <c r="C2" s="201" t="s">
        <v>7</v>
      </c>
      <c r="D2" s="201"/>
      <c r="E2" s="201"/>
      <c r="K2" s="201" t="s">
        <v>4</v>
      </c>
      <c r="L2" s="201"/>
      <c r="M2" s="201"/>
      <c r="N2" s="201"/>
      <c r="O2" s="201"/>
      <c r="P2" s="201"/>
      <c r="Q2" s="201"/>
      <c r="R2" s="201"/>
      <c r="S2" s="201"/>
      <c r="T2" s="201"/>
      <c r="U2" s="201"/>
      <c r="V2" s="201"/>
      <c r="AA2" s="200" t="s">
        <v>2</v>
      </c>
      <c r="AB2" s="200"/>
      <c r="AC2" s="200"/>
      <c r="AI2" s="200" t="s">
        <v>26</v>
      </c>
      <c r="AJ2" s="200"/>
      <c r="AK2" s="200"/>
      <c r="AP2" s="200" t="s">
        <v>102</v>
      </c>
      <c r="AQ2" s="200"/>
      <c r="AR2" s="200"/>
      <c r="AW2" s="200" t="s">
        <v>1</v>
      </c>
      <c r="AX2" s="200"/>
      <c r="AY2" s="200"/>
      <c r="BD2" s="200" t="s">
        <v>103</v>
      </c>
      <c r="BE2" s="200"/>
      <c r="BF2" s="200"/>
    </row>
    <row r="3" spans="1:68" ht="15.75" thickBot="1" x14ac:dyDescent="0.3">
      <c r="A3" s="36" t="s">
        <v>0</v>
      </c>
      <c r="I3" t="s">
        <v>78</v>
      </c>
      <c r="Q3" t="s">
        <v>77</v>
      </c>
      <c r="Y3" t="s">
        <v>2</v>
      </c>
      <c r="AG3" t="s">
        <v>68</v>
      </c>
      <c r="BJ3" s="38" t="s">
        <v>70</v>
      </c>
    </row>
    <row r="4" spans="1:68" ht="15" customHeight="1" x14ac:dyDescent="0.25">
      <c r="A4" s="37">
        <v>250002</v>
      </c>
      <c r="B4" s="49">
        <v>25</v>
      </c>
      <c r="C4" s="50"/>
      <c r="D4" s="50"/>
      <c r="E4" s="50"/>
      <c r="F4" s="50"/>
      <c r="G4" s="51"/>
      <c r="I4">
        <v>11</v>
      </c>
      <c r="J4" s="49">
        <v>41.4</v>
      </c>
      <c r="K4" s="57"/>
      <c r="L4" s="57"/>
      <c r="M4" s="57"/>
      <c r="N4" s="57"/>
      <c r="O4" s="58"/>
      <c r="P4" s="87"/>
      <c r="Q4">
        <v>11</v>
      </c>
      <c r="R4" s="49">
        <v>41.4</v>
      </c>
      <c r="S4" s="57"/>
      <c r="T4" s="57"/>
      <c r="U4" s="57"/>
      <c r="V4" s="57"/>
      <c r="W4" s="58"/>
      <c r="Y4">
        <v>1</v>
      </c>
      <c r="Z4" s="49">
        <v>2</v>
      </c>
      <c r="AA4" s="57"/>
      <c r="AB4" s="57"/>
      <c r="AC4" s="57"/>
      <c r="AD4" s="57"/>
      <c r="AE4" s="58"/>
      <c r="AG4" s="38">
        <v>0</v>
      </c>
      <c r="AH4" s="49">
        <v>1</v>
      </c>
      <c r="AI4" s="57"/>
      <c r="AJ4" s="57"/>
      <c r="AK4" s="57"/>
      <c r="AL4" s="57"/>
      <c r="AM4" s="58"/>
      <c r="AN4" s="87"/>
      <c r="AO4" s="49">
        <v>1</v>
      </c>
      <c r="AP4" s="57"/>
      <c r="AQ4" s="57"/>
      <c r="AR4" s="57"/>
      <c r="AS4" s="57"/>
      <c r="AT4" s="58"/>
      <c r="AU4" s="38"/>
      <c r="AV4" s="49">
        <v>50</v>
      </c>
      <c r="AW4" s="57"/>
      <c r="AX4" s="57"/>
      <c r="AY4" s="57"/>
      <c r="AZ4" s="57"/>
      <c r="BA4" s="58"/>
      <c r="BB4" s="87"/>
      <c r="BC4" s="49">
        <v>0</v>
      </c>
      <c r="BD4" s="57"/>
      <c r="BE4" s="57"/>
      <c r="BF4" s="57"/>
      <c r="BG4" s="57"/>
      <c r="BH4" s="58"/>
      <c r="BJ4">
        <v>1</v>
      </c>
      <c r="BK4" s="49">
        <v>0</v>
      </c>
      <c r="BL4" s="57"/>
      <c r="BM4" s="57"/>
      <c r="BN4" s="57"/>
      <c r="BO4" s="57"/>
      <c r="BP4" s="58"/>
    </row>
    <row r="5" spans="1:68" x14ac:dyDescent="0.25">
      <c r="B5" s="52"/>
      <c r="C5" s="45"/>
      <c r="D5" s="45"/>
      <c r="E5" s="45"/>
      <c r="F5" s="45"/>
      <c r="G5" s="53"/>
      <c r="J5" s="59"/>
      <c r="K5" s="40"/>
      <c r="L5" s="40"/>
      <c r="M5" s="40"/>
      <c r="N5" s="40"/>
      <c r="O5" s="60"/>
      <c r="P5" s="87"/>
      <c r="R5" s="59"/>
      <c r="S5" s="40"/>
      <c r="T5" s="40"/>
      <c r="U5" s="40"/>
      <c r="V5" s="40"/>
      <c r="W5" s="60"/>
      <c r="Z5" s="59"/>
      <c r="AA5" s="40"/>
      <c r="AB5" s="40"/>
      <c r="AC5" s="40"/>
      <c r="AD5" s="40"/>
      <c r="AE5" s="60"/>
      <c r="AG5" s="38"/>
      <c r="AH5" s="59"/>
      <c r="AI5" s="40"/>
      <c r="AJ5" s="40"/>
      <c r="AK5" s="40"/>
      <c r="AL5" s="40"/>
      <c r="AM5" s="60"/>
      <c r="AN5" s="87"/>
      <c r="AO5" s="59"/>
      <c r="AP5" s="40"/>
      <c r="AQ5" s="40"/>
      <c r="AR5" s="40"/>
      <c r="AS5" s="40"/>
      <c r="AT5" s="60"/>
      <c r="AU5" s="38"/>
      <c r="AV5" s="59"/>
      <c r="AW5" s="40"/>
      <c r="AX5" s="40"/>
      <c r="AY5" s="40"/>
      <c r="AZ5" s="40"/>
      <c r="BA5" s="60"/>
      <c r="BB5" s="87"/>
      <c r="BC5" s="59"/>
      <c r="BD5" s="40"/>
      <c r="BE5" s="40"/>
      <c r="BF5" s="40"/>
      <c r="BG5" s="40"/>
      <c r="BH5" s="60"/>
      <c r="BK5" s="59"/>
      <c r="BL5" s="40"/>
      <c r="BM5" s="40"/>
      <c r="BN5" s="40"/>
      <c r="BO5" s="40"/>
      <c r="BP5" s="60"/>
    </row>
    <row r="6" spans="1:68" x14ac:dyDescent="0.25">
      <c r="B6" s="52"/>
      <c r="C6" s="45"/>
      <c r="D6" s="45"/>
      <c r="E6" s="45"/>
      <c r="F6" s="45"/>
      <c r="G6" s="53"/>
      <c r="J6" s="59"/>
      <c r="K6" s="40"/>
      <c r="L6" s="40"/>
      <c r="M6" s="40"/>
      <c r="N6" s="40"/>
      <c r="O6" s="60"/>
      <c r="P6" s="87"/>
      <c r="R6" s="59"/>
      <c r="S6" s="40"/>
      <c r="T6" s="40"/>
      <c r="U6" s="40"/>
      <c r="V6" s="40"/>
      <c r="W6" s="60"/>
      <c r="Z6" s="59"/>
      <c r="AA6" s="40"/>
      <c r="AB6" s="40"/>
      <c r="AC6" s="40"/>
      <c r="AD6" s="40"/>
      <c r="AE6" s="60"/>
      <c r="AG6" s="38"/>
      <c r="AH6" s="59"/>
      <c r="AI6" s="40"/>
      <c r="AJ6" s="40"/>
      <c r="AK6" s="40"/>
      <c r="AL6" s="40"/>
      <c r="AM6" s="60"/>
      <c r="AN6" s="87"/>
      <c r="AO6" s="59"/>
      <c r="AP6" s="40"/>
      <c r="AQ6" s="40"/>
      <c r="AR6" s="40"/>
      <c r="AS6" s="40"/>
      <c r="AT6" s="60"/>
      <c r="AU6" s="38"/>
      <c r="AV6" s="59"/>
      <c r="AW6" s="40"/>
      <c r="AX6" s="40"/>
      <c r="AY6" s="40"/>
      <c r="AZ6" s="40"/>
      <c r="BA6" s="60"/>
      <c r="BB6" s="87"/>
      <c r="BC6" s="59"/>
      <c r="BD6" s="40"/>
      <c r="BE6" s="40"/>
      <c r="BF6" s="40"/>
      <c r="BG6" s="40"/>
      <c r="BH6" s="60"/>
      <c r="BK6" s="59"/>
      <c r="BL6" s="40"/>
      <c r="BM6" s="40"/>
      <c r="BN6" s="40"/>
      <c r="BO6" s="40"/>
      <c r="BP6" s="60"/>
    </row>
    <row r="7" spans="1:68" x14ac:dyDescent="0.25">
      <c r="B7" s="52"/>
      <c r="C7" s="45"/>
      <c r="D7" s="45"/>
      <c r="E7" s="45"/>
      <c r="F7" s="45"/>
      <c r="G7" s="53"/>
      <c r="J7" s="59"/>
      <c r="K7" s="40"/>
      <c r="L7" s="40"/>
      <c r="M7" s="40"/>
      <c r="N7" s="40"/>
      <c r="O7" s="60"/>
      <c r="P7" s="87"/>
      <c r="R7" s="59"/>
      <c r="S7" s="40"/>
      <c r="T7" s="40"/>
      <c r="U7" s="40"/>
      <c r="V7" s="40"/>
      <c r="W7" s="60"/>
      <c r="Z7" s="59"/>
      <c r="AA7" s="40"/>
      <c r="AB7" s="40"/>
      <c r="AC7" s="40"/>
      <c r="AD7" s="40"/>
      <c r="AE7" s="60"/>
      <c r="AG7" s="38"/>
      <c r="AH7" s="59"/>
      <c r="AI7" s="40"/>
      <c r="AJ7" s="40"/>
      <c r="AK7" s="40"/>
      <c r="AL7" s="40"/>
      <c r="AM7" s="60"/>
      <c r="AN7" s="87"/>
      <c r="AO7" s="59"/>
      <c r="AP7" s="40"/>
      <c r="AQ7" s="40"/>
      <c r="AR7" s="40"/>
      <c r="AS7" s="40"/>
      <c r="AT7" s="60"/>
      <c r="AU7" s="38"/>
      <c r="AV7" s="59"/>
      <c r="AW7" s="40"/>
      <c r="AX7" s="40"/>
      <c r="AY7" s="40"/>
      <c r="AZ7" s="40"/>
      <c r="BA7" s="60"/>
      <c r="BB7" s="87"/>
      <c r="BC7" s="59"/>
      <c r="BD7" s="40"/>
      <c r="BE7" s="40"/>
      <c r="BF7" s="40"/>
      <c r="BG7" s="40"/>
      <c r="BH7" s="60"/>
      <c r="BK7" s="59"/>
      <c r="BL7" s="40"/>
      <c r="BM7" s="40"/>
      <c r="BN7" s="40"/>
      <c r="BO7" s="40"/>
      <c r="BP7" s="60"/>
    </row>
    <row r="8" spans="1:68" x14ac:dyDescent="0.25">
      <c r="B8" s="52"/>
      <c r="C8" s="45"/>
      <c r="D8" s="45"/>
      <c r="E8" s="45"/>
      <c r="F8" s="45"/>
      <c r="G8" s="53"/>
      <c r="J8" s="59"/>
      <c r="K8" s="40"/>
      <c r="L8" s="40"/>
      <c r="M8" s="40"/>
      <c r="N8" s="40"/>
      <c r="O8" s="60"/>
      <c r="P8" s="87"/>
      <c r="R8" s="59"/>
      <c r="S8" s="40"/>
      <c r="T8" s="40"/>
      <c r="U8" s="40"/>
      <c r="V8" s="40"/>
      <c r="W8" s="60"/>
      <c r="Z8" s="59"/>
      <c r="AA8" s="40"/>
      <c r="AB8" s="40"/>
      <c r="AC8" s="40"/>
      <c r="AD8" s="40"/>
      <c r="AE8" s="60"/>
      <c r="AG8" s="38"/>
      <c r="AH8" s="59"/>
      <c r="AI8" s="40"/>
      <c r="AJ8" s="40"/>
      <c r="AK8" s="40"/>
      <c r="AL8" s="40"/>
      <c r="AM8" s="60"/>
      <c r="AN8" s="87"/>
      <c r="AO8" s="59"/>
      <c r="AP8" s="40"/>
      <c r="AQ8" s="40"/>
      <c r="AR8" s="40"/>
      <c r="AS8" s="40"/>
      <c r="AT8" s="60"/>
      <c r="AU8" s="38"/>
      <c r="AV8" s="59"/>
      <c r="AW8" s="40"/>
      <c r="AX8" s="40"/>
      <c r="AY8" s="40"/>
      <c r="AZ8" s="40"/>
      <c r="BA8" s="60"/>
      <c r="BB8" s="87"/>
      <c r="BC8" s="59"/>
      <c r="BD8" s="40"/>
      <c r="BE8" s="40"/>
      <c r="BF8" s="40"/>
      <c r="BG8" s="40"/>
      <c r="BH8" s="60"/>
      <c r="BK8" s="59"/>
      <c r="BL8" s="40"/>
      <c r="BM8" s="40"/>
      <c r="BN8" s="40"/>
      <c r="BO8" s="40"/>
      <c r="BP8" s="60"/>
    </row>
    <row r="9" spans="1:68" x14ac:dyDescent="0.25">
      <c r="B9" s="52"/>
      <c r="C9" s="45"/>
      <c r="D9" s="45"/>
      <c r="E9" s="45"/>
      <c r="F9" s="45"/>
      <c r="G9" s="53"/>
      <c r="J9" s="59"/>
      <c r="K9" s="40"/>
      <c r="L9" s="40"/>
      <c r="M9" s="40"/>
      <c r="N9" s="40"/>
      <c r="O9" s="60"/>
      <c r="P9" s="87"/>
      <c r="R9" s="59"/>
      <c r="S9" s="40"/>
      <c r="T9" s="40"/>
      <c r="U9" s="40"/>
      <c r="V9" s="40"/>
      <c r="W9" s="60"/>
      <c r="Z9" s="59"/>
      <c r="AA9" s="40"/>
      <c r="AB9" s="40"/>
      <c r="AC9" s="40"/>
      <c r="AD9" s="40"/>
      <c r="AE9" s="60"/>
      <c r="AG9" s="38"/>
      <c r="AH9" s="59"/>
      <c r="AI9" s="40"/>
      <c r="AJ9" s="40"/>
      <c r="AK9" s="40"/>
      <c r="AL9" s="40"/>
      <c r="AM9" s="60"/>
      <c r="AN9" s="87"/>
      <c r="AO9" s="59"/>
      <c r="AP9" s="40"/>
      <c r="AQ9" s="40"/>
      <c r="AR9" s="40"/>
      <c r="AS9" s="40"/>
      <c r="AT9" s="60"/>
      <c r="AU9" s="38"/>
      <c r="AV9" s="59"/>
      <c r="AW9" s="40"/>
      <c r="AX9" s="40"/>
      <c r="AY9" s="40"/>
      <c r="AZ9" s="40"/>
      <c r="BA9" s="60"/>
      <c r="BB9" s="87"/>
      <c r="BC9" s="59"/>
      <c r="BD9" s="40"/>
      <c r="BE9" s="40"/>
      <c r="BF9" s="40"/>
      <c r="BG9" s="40"/>
      <c r="BH9" s="60"/>
      <c r="BK9" s="59"/>
      <c r="BL9" s="40"/>
      <c r="BM9" s="40"/>
      <c r="BN9" s="40"/>
      <c r="BO9" s="40"/>
      <c r="BP9" s="60"/>
    </row>
    <row r="10" spans="1:68" x14ac:dyDescent="0.25">
      <c r="B10" s="52"/>
      <c r="C10" s="45"/>
      <c r="D10" s="45"/>
      <c r="E10" s="45"/>
      <c r="F10" s="45"/>
      <c r="G10" s="53"/>
      <c r="J10" s="59"/>
      <c r="K10" s="40"/>
      <c r="L10" s="40"/>
      <c r="M10" s="40"/>
      <c r="N10" s="40"/>
      <c r="O10" s="60"/>
      <c r="P10" s="87"/>
      <c r="R10" s="59"/>
      <c r="S10" s="40"/>
      <c r="T10" s="40"/>
      <c r="U10" s="40"/>
      <c r="V10" s="40"/>
      <c r="W10" s="60"/>
      <c r="Z10" s="59"/>
      <c r="AA10" s="40"/>
      <c r="AB10" s="40"/>
      <c r="AC10" s="40"/>
      <c r="AD10" s="40"/>
      <c r="AE10" s="60"/>
      <c r="AG10" s="38"/>
      <c r="AH10" s="59"/>
      <c r="AI10" s="40"/>
      <c r="AJ10" s="40"/>
      <c r="AK10" s="40"/>
      <c r="AL10" s="40"/>
      <c r="AM10" s="60"/>
      <c r="AN10" s="87"/>
      <c r="AO10" s="59"/>
      <c r="AP10" s="40"/>
      <c r="AQ10" s="40"/>
      <c r="AR10" s="40"/>
      <c r="AS10" s="40"/>
      <c r="AT10" s="60"/>
      <c r="AU10" s="38"/>
      <c r="AV10" s="59"/>
      <c r="AW10" s="40"/>
      <c r="AX10" s="40"/>
      <c r="AY10" s="40"/>
      <c r="AZ10" s="40"/>
      <c r="BA10" s="60"/>
      <c r="BB10" s="87"/>
      <c r="BC10" s="59"/>
      <c r="BD10" s="40"/>
      <c r="BE10" s="40"/>
      <c r="BF10" s="40"/>
      <c r="BG10" s="40"/>
      <c r="BH10" s="60"/>
      <c r="BK10" s="59"/>
      <c r="BL10" s="40"/>
      <c r="BM10" s="40"/>
      <c r="BN10" s="40"/>
      <c r="BO10" s="40"/>
      <c r="BP10" s="60"/>
    </row>
    <row r="11" spans="1:68" x14ac:dyDescent="0.25">
      <c r="B11" s="52"/>
      <c r="C11" s="45"/>
      <c r="D11" s="45"/>
      <c r="E11" s="45"/>
      <c r="F11" s="45"/>
      <c r="G11" s="53"/>
      <c r="J11" s="59"/>
      <c r="K11" s="40"/>
      <c r="L11" s="40"/>
      <c r="M11" s="40"/>
      <c r="N11" s="40"/>
      <c r="O11" s="60"/>
      <c r="P11" s="87"/>
      <c r="R11" s="59"/>
      <c r="S11" s="40"/>
      <c r="T11" s="40"/>
      <c r="U11" s="40"/>
      <c r="V11" s="40"/>
      <c r="W11" s="60"/>
      <c r="Z11" s="59"/>
      <c r="AA11" s="40"/>
      <c r="AB11" s="40"/>
      <c r="AC11" s="40"/>
      <c r="AD11" s="40"/>
      <c r="AE11" s="60"/>
      <c r="AG11" s="38"/>
      <c r="AH11" s="59"/>
      <c r="AI11" s="40"/>
      <c r="AJ11" s="40"/>
      <c r="AK11" s="40"/>
      <c r="AL11" s="40"/>
      <c r="AM11" s="60"/>
      <c r="AN11" s="87"/>
      <c r="AO11" s="59"/>
      <c r="AP11" s="40"/>
      <c r="AQ11" s="40"/>
      <c r="AR11" s="40"/>
      <c r="AS11" s="40"/>
      <c r="AT11" s="60"/>
      <c r="AU11" s="38"/>
      <c r="AV11" s="59"/>
      <c r="AW11" s="40"/>
      <c r="AX11" s="40"/>
      <c r="AY11" s="40"/>
      <c r="AZ11" s="40"/>
      <c r="BA11" s="60"/>
      <c r="BB11" s="87"/>
      <c r="BC11" s="59"/>
      <c r="BD11" s="40"/>
      <c r="BE11" s="40"/>
      <c r="BF11" s="40"/>
      <c r="BG11" s="40"/>
      <c r="BH11" s="60"/>
      <c r="BK11" s="59"/>
      <c r="BL11" s="40"/>
      <c r="BM11" s="40"/>
      <c r="BN11" s="40"/>
      <c r="BO11" s="40"/>
      <c r="BP11" s="60"/>
    </row>
    <row r="12" spans="1:68" x14ac:dyDescent="0.25">
      <c r="B12" s="52"/>
      <c r="C12" s="45"/>
      <c r="D12" s="45"/>
      <c r="E12" s="45"/>
      <c r="F12" s="45"/>
      <c r="G12" s="53"/>
      <c r="J12" s="59"/>
      <c r="K12" s="40"/>
      <c r="L12" s="40"/>
      <c r="M12" s="40"/>
      <c r="N12" s="40"/>
      <c r="O12" s="60"/>
      <c r="P12" s="87"/>
      <c r="R12" s="59"/>
      <c r="S12" s="40"/>
      <c r="T12" s="40"/>
      <c r="U12" s="40"/>
      <c r="V12" s="40"/>
      <c r="W12" s="60"/>
      <c r="Z12" s="59"/>
      <c r="AA12" s="40"/>
      <c r="AB12" s="40"/>
      <c r="AC12" s="40"/>
      <c r="AD12" s="40"/>
      <c r="AE12" s="60"/>
      <c r="AG12" s="38"/>
      <c r="AH12" s="59"/>
      <c r="AI12" s="40"/>
      <c r="AJ12" s="40"/>
      <c r="AK12" s="40"/>
      <c r="AL12" s="40"/>
      <c r="AM12" s="60"/>
      <c r="AN12" s="87"/>
      <c r="AO12" s="59"/>
      <c r="AP12" s="40"/>
      <c r="AQ12" s="40"/>
      <c r="AR12" s="40"/>
      <c r="AS12" s="40"/>
      <c r="AT12" s="60"/>
      <c r="AU12" s="38"/>
      <c r="AV12" s="59"/>
      <c r="AW12" s="40"/>
      <c r="AX12" s="40"/>
      <c r="AY12" s="40"/>
      <c r="AZ12" s="40"/>
      <c r="BA12" s="60"/>
      <c r="BB12" s="87"/>
      <c r="BC12" s="59"/>
      <c r="BD12" s="40"/>
      <c r="BE12" s="40"/>
      <c r="BF12" s="40"/>
      <c r="BG12" s="40"/>
      <c r="BH12" s="60"/>
      <c r="BK12" s="59"/>
      <c r="BL12" s="40"/>
      <c r="BM12" s="40"/>
      <c r="BN12" s="40"/>
      <c r="BO12" s="40"/>
      <c r="BP12" s="60"/>
    </row>
    <row r="13" spans="1:68" x14ac:dyDescent="0.25">
      <c r="B13" s="52"/>
      <c r="C13" s="45"/>
      <c r="D13" s="45"/>
      <c r="E13" s="45"/>
      <c r="F13" s="45"/>
      <c r="G13" s="53"/>
      <c r="J13" s="59"/>
      <c r="K13" s="40"/>
      <c r="L13" s="40"/>
      <c r="M13" s="40"/>
      <c r="N13" s="40"/>
      <c r="O13" s="60"/>
      <c r="P13" s="87"/>
      <c r="R13" s="59"/>
      <c r="S13" s="40"/>
      <c r="T13" s="40"/>
      <c r="U13" s="40"/>
      <c r="V13" s="40"/>
      <c r="W13" s="60"/>
      <c r="Z13" s="59"/>
      <c r="AA13" s="40"/>
      <c r="AB13" s="40"/>
      <c r="AC13" s="40"/>
      <c r="AD13" s="40"/>
      <c r="AE13" s="60"/>
      <c r="AG13" s="38"/>
      <c r="AH13" s="59"/>
      <c r="AI13" s="40"/>
      <c r="AJ13" s="40"/>
      <c r="AK13" s="40"/>
      <c r="AL13" s="40"/>
      <c r="AM13" s="60"/>
      <c r="AN13" s="87"/>
      <c r="AO13" s="59"/>
      <c r="AP13" s="40"/>
      <c r="AQ13" s="40"/>
      <c r="AR13" s="40"/>
      <c r="AS13" s="40"/>
      <c r="AT13" s="60"/>
      <c r="AU13" s="38"/>
      <c r="AV13" s="59"/>
      <c r="AW13" s="40"/>
      <c r="AX13" s="40"/>
      <c r="AY13" s="40"/>
      <c r="AZ13" s="40"/>
      <c r="BA13" s="60"/>
      <c r="BB13" s="87"/>
      <c r="BC13" s="59"/>
      <c r="BD13" s="40"/>
      <c r="BE13" s="40"/>
      <c r="BF13" s="40"/>
      <c r="BG13" s="40"/>
      <c r="BH13" s="60"/>
      <c r="BK13" s="59"/>
      <c r="BL13" s="40"/>
      <c r="BM13" s="40"/>
      <c r="BN13" s="40"/>
      <c r="BO13" s="40"/>
      <c r="BP13" s="60"/>
    </row>
    <row r="14" spans="1:68" x14ac:dyDescent="0.25">
      <c r="B14" s="52"/>
      <c r="C14" s="45"/>
      <c r="D14" s="45"/>
      <c r="E14" s="45"/>
      <c r="F14" s="45"/>
      <c r="G14" s="53"/>
      <c r="J14" s="59"/>
      <c r="K14" s="40"/>
      <c r="L14" s="40"/>
      <c r="M14" s="40"/>
      <c r="N14" s="40"/>
      <c r="O14" s="60"/>
      <c r="P14" s="87"/>
      <c r="R14" s="59"/>
      <c r="S14" s="40"/>
      <c r="T14" s="40"/>
      <c r="U14" s="40"/>
      <c r="V14" s="40"/>
      <c r="W14" s="60"/>
      <c r="Z14" s="59"/>
      <c r="AA14" s="40"/>
      <c r="AB14" s="40"/>
      <c r="AC14" s="40"/>
      <c r="AD14" s="40"/>
      <c r="AE14" s="60"/>
      <c r="AG14" s="38"/>
      <c r="AH14" s="59"/>
      <c r="AI14" s="40"/>
      <c r="AJ14" s="40"/>
      <c r="AK14" s="40"/>
      <c r="AL14" s="40"/>
      <c r="AM14" s="60"/>
      <c r="AN14" s="87"/>
      <c r="AO14" s="59"/>
      <c r="AP14" s="40"/>
      <c r="AQ14" s="40"/>
      <c r="AR14" s="40"/>
      <c r="AS14" s="40"/>
      <c r="AT14" s="60"/>
      <c r="AU14" s="38"/>
      <c r="AV14" s="59"/>
      <c r="AW14" s="40"/>
      <c r="AX14" s="40"/>
      <c r="AY14" s="40"/>
      <c r="AZ14" s="40"/>
      <c r="BA14" s="60"/>
      <c r="BB14" s="87"/>
      <c r="BC14" s="59"/>
      <c r="BD14" s="40"/>
      <c r="BE14" s="40"/>
      <c r="BF14" s="40"/>
      <c r="BG14" s="40"/>
      <c r="BH14" s="60"/>
      <c r="BK14" s="59"/>
      <c r="BL14" s="40"/>
      <c r="BM14" s="40"/>
      <c r="BN14" s="40"/>
      <c r="BO14" s="40"/>
      <c r="BP14" s="60"/>
    </row>
    <row r="15" spans="1:68" x14ac:dyDescent="0.25">
      <c r="B15" s="52"/>
      <c r="C15" s="45"/>
      <c r="D15" s="45"/>
      <c r="E15" s="45"/>
      <c r="F15" s="45"/>
      <c r="G15" s="53"/>
      <c r="J15" s="59"/>
      <c r="K15" s="40"/>
      <c r="L15" s="40"/>
      <c r="M15" s="40"/>
      <c r="N15" s="40"/>
      <c r="O15" s="60"/>
      <c r="P15" s="87"/>
      <c r="R15" s="59"/>
      <c r="S15" s="40"/>
      <c r="T15" s="40"/>
      <c r="U15" s="40"/>
      <c r="V15" s="40"/>
      <c r="W15" s="60"/>
      <c r="Z15" s="59"/>
      <c r="AA15" s="40"/>
      <c r="AB15" s="40"/>
      <c r="AC15" s="40"/>
      <c r="AD15" s="40"/>
      <c r="AE15" s="60"/>
      <c r="AG15" s="38"/>
      <c r="AH15" s="59"/>
      <c r="AI15" s="40"/>
      <c r="AJ15" s="40"/>
      <c r="AK15" s="40"/>
      <c r="AL15" s="40"/>
      <c r="AM15" s="60"/>
      <c r="AN15" s="87"/>
      <c r="AO15" s="59"/>
      <c r="AP15" s="40"/>
      <c r="AQ15" s="40"/>
      <c r="AR15" s="40"/>
      <c r="AS15" s="40"/>
      <c r="AT15" s="60"/>
      <c r="AU15" s="38"/>
      <c r="AV15" s="59"/>
      <c r="AW15" s="40"/>
      <c r="AX15" s="40"/>
      <c r="AY15" s="40"/>
      <c r="AZ15" s="40"/>
      <c r="BA15" s="60"/>
      <c r="BB15" s="87"/>
      <c r="BC15" s="59"/>
      <c r="BD15" s="40"/>
      <c r="BE15" s="40"/>
      <c r="BF15" s="40"/>
      <c r="BG15" s="40"/>
      <c r="BH15" s="60"/>
      <c r="BK15" s="59"/>
      <c r="BL15" s="40"/>
      <c r="BM15" s="40"/>
      <c r="BN15" s="40"/>
      <c r="BO15" s="40"/>
      <c r="BP15" s="60"/>
    </row>
    <row r="16" spans="1:68" x14ac:dyDescent="0.25">
      <c r="B16" s="52"/>
      <c r="C16" s="45"/>
      <c r="D16" s="45"/>
      <c r="E16" s="45"/>
      <c r="F16" s="45"/>
      <c r="G16" s="53"/>
      <c r="J16" s="59"/>
      <c r="K16" s="40"/>
      <c r="L16" s="40"/>
      <c r="M16" s="40"/>
      <c r="N16" s="40"/>
      <c r="O16" s="60"/>
      <c r="P16" s="87"/>
      <c r="R16" s="59"/>
      <c r="S16" s="40"/>
      <c r="T16" s="40"/>
      <c r="U16" s="40"/>
      <c r="V16" s="40"/>
      <c r="W16" s="60"/>
      <c r="Z16" s="59"/>
      <c r="AA16" s="40"/>
      <c r="AB16" s="40"/>
      <c r="AC16" s="40"/>
      <c r="AD16" s="40"/>
      <c r="AE16" s="60"/>
      <c r="AG16" s="38"/>
      <c r="AH16" s="59"/>
      <c r="AI16" s="40"/>
      <c r="AJ16" s="40"/>
      <c r="AK16" s="40"/>
      <c r="AL16" s="40"/>
      <c r="AM16" s="60"/>
      <c r="AN16" s="87"/>
      <c r="AO16" s="59"/>
      <c r="AP16" s="40"/>
      <c r="AQ16" s="40"/>
      <c r="AR16" s="40"/>
      <c r="AS16" s="40"/>
      <c r="AT16" s="60"/>
      <c r="AU16" s="38"/>
      <c r="AV16" s="59"/>
      <c r="AW16" s="40"/>
      <c r="AX16" s="40"/>
      <c r="AY16" s="40"/>
      <c r="AZ16" s="40"/>
      <c r="BA16" s="60"/>
      <c r="BB16" s="87"/>
      <c r="BC16" s="59"/>
      <c r="BD16" s="40"/>
      <c r="BE16" s="40"/>
      <c r="BF16" s="40"/>
      <c r="BG16" s="40"/>
      <c r="BH16" s="60"/>
      <c r="BK16" s="59"/>
      <c r="BL16" s="40"/>
      <c r="BM16" s="40"/>
      <c r="BN16" s="40"/>
      <c r="BO16" s="40"/>
      <c r="BP16" s="60"/>
    </row>
    <row r="17" spans="1:68" x14ac:dyDescent="0.25">
      <c r="B17" s="52"/>
      <c r="C17" s="45"/>
      <c r="D17" s="45"/>
      <c r="E17" s="45"/>
      <c r="F17" s="45"/>
      <c r="G17" s="53"/>
      <c r="J17" s="59"/>
      <c r="K17" s="40"/>
      <c r="L17" s="40"/>
      <c r="M17" s="40"/>
      <c r="N17" s="40"/>
      <c r="O17" s="60"/>
      <c r="P17" s="87"/>
      <c r="R17" s="59"/>
      <c r="S17" s="40"/>
      <c r="T17" s="40"/>
      <c r="U17" s="40"/>
      <c r="V17" s="40"/>
      <c r="W17" s="60"/>
      <c r="Z17" s="59"/>
      <c r="AA17" s="40"/>
      <c r="AB17" s="40"/>
      <c r="AC17" s="40"/>
      <c r="AD17" s="40"/>
      <c r="AE17" s="60"/>
      <c r="AG17" s="38"/>
      <c r="AH17" s="59"/>
      <c r="AI17" s="40"/>
      <c r="AJ17" s="40"/>
      <c r="AK17" s="40"/>
      <c r="AL17" s="40"/>
      <c r="AM17" s="60"/>
      <c r="AN17" s="87"/>
      <c r="AO17" s="59"/>
      <c r="AP17" s="40"/>
      <c r="AQ17" s="40"/>
      <c r="AR17" s="40"/>
      <c r="AS17" s="40"/>
      <c r="AT17" s="60"/>
      <c r="AU17" s="38"/>
      <c r="AV17" s="59"/>
      <c r="AW17" s="40"/>
      <c r="AX17" s="40"/>
      <c r="AY17" s="40"/>
      <c r="AZ17" s="40"/>
      <c r="BA17" s="60"/>
      <c r="BB17" s="87"/>
      <c r="BC17" s="59"/>
      <c r="BD17" s="40"/>
      <c r="BE17" s="40"/>
      <c r="BF17" s="40"/>
      <c r="BG17" s="40"/>
      <c r="BH17" s="60"/>
      <c r="BK17" s="59"/>
      <c r="BL17" s="40"/>
      <c r="BM17" s="40"/>
      <c r="BN17" s="40"/>
      <c r="BO17" s="40"/>
      <c r="BP17" s="60"/>
    </row>
    <row r="18" spans="1:68" x14ac:dyDescent="0.25">
      <c r="B18" s="52"/>
      <c r="C18" s="45"/>
      <c r="D18" s="45"/>
      <c r="E18" s="45"/>
      <c r="F18" s="45"/>
      <c r="G18" s="53"/>
      <c r="J18" s="59"/>
      <c r="K18" s="40"/>
      <c r="L18" s="40"/>
      <c r="M18" s="40"/>
      <c r="N18" s="40"/>
      <c r="O18" s="60"/>
      <c r="P18" s="87"/>
      <c r="R18" s="59"/>
      <c r="S18" s="40"/>
      <c r="T18" s="40"/>
      <c r="U18" s="40"/>
      <c r="V18" s="40"/>
      <c r="W18" s="60"/>
      <c r="Z18" s="59"/>
      <c r="AA18" s="40"/>
      <c r="AB18" s="40"/>
      <c r="AC18" s="40"/>
      <c r="AD18" s="40"/>
      <c r="AE18" s="60"/>
      <c r="AG18" s="38"/>
      <c r="AH18" s="59"/>
      <c r="AI18" s="40"/>
      <c r="AJ18" s="40"/>
      <c r="AK18" s="40"/>
      <c r="AL18" s="40"/>
      <c r="AM18" s="60"/>
      <c r="AN18" s="87"/>
      <c r="AO18" s="59"/>
      <c r="AP18" s="40"/>
      <c r="AQ18" s="40"/>
      <c r="AR18" s="40"/>
      <c r="AS18" s="40"/>
      <c r="AT18" s="60"/>
      <c r="AU18" s="38"/>
      <c r="AV18" s="59"/>
      <c r="AW18" s="40"/>
      <c r="AX18" s="40"/>
      <c r="AY18" s="40"/>
      <c r="AZ18" s="40"/>
      <c r="BA18" s="60"/>
      <c r="BB18" s="87"/>
      <c r="BC18" s="59"/>
      <c r="BD18" s="40"/>
      <c r="BE18" s="40"/>
      <c r="BF18" s="40"/>
      <c r="BG18" s="40"/>
      <c r="BH18" s="60"/>
      <c r="BK18" s="59"/>
      <c r="BL18" s="40"/>
      <c r="BM18" s="40"/>
      <c r="BN18" s="40"/>
      <c r="BO18" s="40"/>
      <c r="BP18" s="60"/>
    </row>
    <row r="19" spans="1:68" x14ac:dyDescent="0.25">
      <c r="B19" s="52"/>
      <c r="C19" s="45"/>
      <c r="D19" s="45"/>
      <c r="E19" s="45"/>
      <c r="F19" s="45"/>
      <c r="G19" s="53"/>
      <c r="J19" s="59"/>
      <c r="K19" s="40"/>
      <c r="L19" s="40"/>
      <c r="M19" s="40"/>
      <c r="N19" s="40"/>
      <c r="O19" s="60"/>
      <c r="P19" s="87"/>
      <c r="R19" s="59"/>
      <c r="S19" s="40"/>
      <c r="T19" s="40"/>
      <c r="U19" s="40"/>
      <c r="V19" s="40"/>
      <c r="W19" s="60"/>
      <c r="Z19" s="59"/>
      <c r="AA19" s="40"/>
      <c r="AB19" s="40"/>
      <c r="AC19" s="40"/>
      <c r="AD19" s="40"/>
      <c r="AE19" s="60"/>
      <c r="AG19" s="38"/>
      <c r="AH19" s="59"/>
      <c r="AI19" s="40"/>
      <c r="AJ19" s="40"/>
      <c r="AK19" s="40"/>
      <c r="AL19" s="40"/>
      <c r="AM19" s="60"/>
      <c r="AN19" s="87"/>
      <c r="AO19" s="59"/>
      <c r="AP19" s="40"/>
      <c r="AQ19" s="40"/>
      <c r="AR19" s="40"/>
      <c r="AS19" s="40"/>
      <c r="AT19" s="60"/>
      <c r="AU19" s="38"/>
      <c r="AV19" s="59"/>
      <c r="AW19" s="40"/>
      <c r="AX19" s="40"/>
      <c r="AY19" s="40"/>
      <c r="AZ19" s="40"/>
      <c r="BA19" s="60"/>
      <c r="BB19" s="87"/>
      <c r="BC19" s="59"/>
      <c r="BD19" s="40"/>
      <c r="BE19" s="40"/>
      <c r="BF19" s="40"/>
      <c r="BG19" s="40"/>
      <c r="BH19" s="60"/>
      <c r="BK19" s="59"/>
      <c r="BL19" s="40"/>
      <c r="BM19" s="40"/>
      <c r="BN19" s="40"/>
      <c r="BO19" s="40"/>
      <c r="BP19" s="60"/>
    </row>
    <row r="20" spans="1:68" x14ac:dyDescent="0.25">
      <c r="B20" s="52"/>
      <c r="C20" s="45"/>
      <c r="D20" s="45"/>
      <c r="E20" s="45"/>
      <c r="F20" s="45"/>
      <c r="G20" s="53"/>
      <c r="J20" s="59"/>
      <c r="K20" s="40"/>
      <c r="L20" s="40"/>
      <c r="M20" s="40"/>
      <c r="N20" s="40"/>
      <c r="O20" s="60"/>
      <c r="P20" s="87"/>
      <c r="R20" s="59"/>
      <c r="S20" s="40"/>
      <c r="T20" s="40"/>
      <c r="U20" s="40"/>
      <c r="V20" s="40"/>
      <c r="W20" s="60"/>
      <c r="Z20" s="59"/>
      <c r="AA20" s="40"/>
      <c r="AB20" s="40"/>
      <c r="AC20" s="40"/>
      <c r="AD20" s="40"/>
      <c r="AE20" s="60"/>
      <c r="AG20" s="38"/>
      <c r="AH20" s="59"/>
      <c r="AI20" s="40"/>
      <c r="AJ20" s="40"/>
      <c r="AK20" s="40"/>
      <c r="AL20" s="40"/>
      <c r="AM20" s="60"/>
      <c r="AN20" s="87"/>
      <c r="AO20" s="59"/>
      <c r="AP20" s="40"/>
      <c r="AQ20" s="40"/>
      <c r="AR20" s="40"/>
      <c r="AS20" s="40"/>
      <c r="AT20" s="60"/>
      <c r="AU20" s="38"/>
      <c r="AV20" s="59"/>
      <c r="AW20" s="40"/>
      <c r="AX20" s="40"/>
      <c r="AY20" s="40"/>
      <c r="AZ20" s="40"/>
      <c r="BA20" s="60"/>
      <c r="BB20" s="87"/>
      <c r="BC20" s="59"/>
      <c r="BD20" s="40"/>
      <c r="BE20" s="40"/>
      <c r="BF20" s="40"/>
      <c r="BG20" s="40"/>
      <c r="BH20" s="60"/>
      <c r="BK20" s="59"/>
      <c r="BL20" s="40"/>
      <c r="BM20" s="40"/>
      <c r="BN20" s="40"/>
      <c r="BO20" s="40"/>
      <c r="BP20" s="60"/>
    </row>
    <row r="21" spans="1:68" x14ac:dyDescent="0.25">
      <c r="B21" s="52"/>
      <c r="C21" s="45"/>
      <c r="D21" s="45"/>
      <c r="E21" s="45"/>
      <c r="F21" s="45"/>
      <c r="G21" s="53"/>
      <c r="J21" s="59"/>
      <c r="K21" s="40"/>
      <c r="L21" s="40"/>
      <c r="M21" s="40"/>
      <c r="N21" s="40"/>
      <c r="O21" s="60"/>
      <c r="P21" s="87"/>
      <c r="R21" s="59"/>
      <c r="S21" s="40"/>
      <c r="T21" s="40"/>
      <c r="U21" s="40"/>
      <c r="V21" s="40"/>
      <c r="W21" s="60"/>
      <c r="Z21" s="59"/>
      <c r="AA21" s="40"/>
      <c r="AB21" s="40"/>
      <c r="AC21" s="40"/>
      <c r="AD21" s="40"/>
      <c r="AE21" s="60"/>
      <c r="AG21" s="38"/>
      <c r="AH21" s="59"/>
      <c r="AI21" s="40"/>
      <c r="AJ21" s="40"/>
      <c r="AK21" s="40"/>
      <c r="AL21" s="40"/>
      <c r="AM21" s="60"/>
      <c r="AN21" s="87"/>
      <c r="AO21" s="59"/>
      <c r="AP21" s="40"/>
      <c r="AQ21" s="40"/>
      <c r="AR21" s="40"/>
      <c r="AS21" s="40"/>
      <c r="AT21" s="60"/>
      <c r="AU21" s="38"/>
      <c r="AV21" s="59"/>
      <c r="AW21" s="40"/>
      <c r="AX21" s="40"/>
      <c r="AY21" s="40"/>
      <c r="AZ21" s="40"/>
      <c r="BA21" s="60"/>
      <c r="BB21" s="87"/>
      <c r="BC21" s="59"/>
      <c r="BD21" s="40"/>
      <c r="BE21" s="40"/>
      <c r="BF21" s="40"/>
      <c r="BG21" s="40"/>
      <c r="BH21" s="60"/>
      <c r="BK21" s="59"/>
      <c r="BL21" s="40"/>
      <c r="BM21" s="40"/>
      <c r="BN21" s="40"/>
      <c r="BO21" s="40"/>
      <c r="BP21" s="60"/>
    </row>
    <row r="22" spans="1:68" x14ac:dyDescent="0.25">
      <c r="B22" s="52"/>
      <c r="C22" s="45"/>
      <c r="D22" s="45"/>
      <c r="E22" s="45"/>
      <c r="F22" s="45"/>
      <c r="G22" s="53"/>
      <c r="J22" s="59"/>
      <c r="K22" s="40"/>
      <c r="L22" s="40"/>
      <c r="M22" s="40"/>
      <c r="N22" s="40"/>
      <c r="O22" s="60"/>
      <c r="P22" s="87"/>
      <c r="R22" s="59"/>
      <c r="S22" s="40"/>
      <c r="T22" s="40"/>
      <c r="U22" s="40"/>
      <c r="V22" s="40"/>
      <c r="W22" s="60"/>
      <c r="Z22" s="59"/>
      <c r="AA22" s="40"/>
      <c r="AB22" s="40"/>
      <c r="AC22" s="40"/>
      <c r="AD22" s="40"/>
      <c r="AE22" s="60"/>
      <c r="AG22" s="38"/>
      <c r="AH22" s="59"/>
      <c r="AI22" s="40"/>
      <c r="AJ22" s="40"/>
      <c r="AK22" s="40"/>
      <c r="AL22" s="40"/>
      <c r="AM22" s="60"/>
      <c r="AN22" s="87"/>
      <c r="AO22" s="59"/>
      <c r="AP22" s="40"/>
      <c r="AQ22" s="40"/>
      <c r="AR22" s="40"/>
      <c r="AS22" s="40"/>
      <c r="AT22" s="60"/>
      <c r="AU22" s="38"/>
      <c r="AV22" s="59"/>
      <c r="AW22" s="40"/>
      <c r="AX22" s="40"/>
      <c r="AY22" s="40"/>
      <c r="AZ22" s="40"/>
      <c r="BA22" s="60"/>
      <c r="BB22" s="87"/>
      <c r="BC22" s="59"/>
      <c r="BD22" s="40"/>
      <c r="BE22" s="40"/>
      <c r="BF22" s="40"/>
      <c r="BG22" s="40"/>
      <c r="BH22" s="60"/>
      <c r="BK22" s="59"/>
      <c r="BL22" s="40"/>
      <c r="BM22" s="40"/>
      <c r="BN22" s="40"/>
      <c r="BO22" s="40"/>
      <c r="BP22" s="60"/>
    </row>
    <row r="23" spans="1:68" x14ac:dyDescent="0.25">
      <c r="B23" s="52"/>
      <c r="C23" s="45"/>
      <c r="D23" s="45"/>
      <c r="E23" s="45"/>
      <c r="F23" s="45"/>
      <c r="G23" s="53"/>
      <c r="J23" s="59"/>
      <c r="K23" s="40"/>
      <c r="L23" s="40"/>
      <c r="M23" s="40"/>
      <c r="N23" s="40"/>
      <c r="O23" s="60"/>
      <c r="P23" s="87"/>
      <c r="R23" s="59"/>
      <c r="S23" s="40"/>
      <c r="T23" s="40"/>
      <c r="U23" s="40"/>
      <c r="V23" s="40"/>
      <c r="W23" s="60"/>
      <c r="Z23" s="59"/>
      <c r="AA23" s="40"/>
      <c r="AB23" s="40"/>
      <c r="AC23" s="40"/>
      <c r="AD23" s="40"/>
      <c r="AE23" s="60"/>
      <c r="AG23" s="38"/>
      <c r="AH23" s="59"/>
      <c r="AI23" s="40"/>
      <c r="AJ23" s="40"/>
      <c r="AK23" s="40"/>
      <c r="AL23" s="40"/>
      <c r="AM23" s="60"/>
      <c r="AN23" s="87"/>
      <c r="AO23" s="59"/>
      <c r="AP23" s="40"/>
      <c r="AQ23" s="40"/>
      <c r="AR23" s="40"/>
      <c r="AS23" s="40"/>
      <c r="AT23" s="60"/>
      <c r="AU23" s="38"/>
      <c r="AV23" s="59"/>
      <c r="AW23" s="40"/>
      <c r="AX23" s="40"/>
      <c r="AY23" s="40"/>
      <c r="AZ23" s="40"/>
      <c r="BA23" s="60"/>
      <c r="BB23" s="87"/>
      <c r="BC23" s="59"/>
      <c r="BD23" s="40"/>
      <c r="BE23" s="40"/>
      <c r="BF23" s="40"/>
      <c r="BG23" s="40"/>
      <c r="BH23" s="60"/>
      <c r="BK23" s="59"/>
      <c r="BL23" s="40"/>
      <c r="BM23" s="40"/>
      <c r="BN23" s="40"/>
      <c r="BO23" s="40"/>
      <c r="BP23" s="60"/>
    </row>
    <row r="24" spans="1:68" ht="15.75" thickBot="1" x14ac:dyDescent="0.3">
      <c r="B24" s="54"/>
      <c r="C24" s="55"/>
      <c r="D24" s="55"/>
      <c r="E24" s="55"/>
      <c r="F24" s="55"/>
      <c r="G24" s="56"/>
      <c r="J24" s="61"/>
      <c r="K24" s="62"/>
      <c r="L24" s="62"/>
      <c r="M24" s="62"/>
      <c r="N24" s="62"/>
      <c r="O24" s="63"/>
      <c r="P24" s="87"/>
      <c r="R24" s="61"/>
      <c r="S24" s="62"/>
      <c r="T24" s="62"/>
      <c r="U24" s="62"/>
      <c r="V24" s="62"/>
      <c r="W24" s="63"/>
      <c r="Z24" s="61"/>
      <c r="AA24" s="62"/>
      <c r="AB24" s="62"/>
      <c r="AC24" s="62"/>
      <c r="AD24" s="62"/>
      <c r="AE24" s="63"/>
      <c r="AG24" s="38"/>
      <c r="AH24" s="61"/>
      <c r="AI24" s="62"/>
      <c r="AJ24" s="62"/>
      <c r="AK24" s="62"/>
      <c r="AL24" s="62"/>
      <c r="AM24" s="63"/>
      <c r="AN24" s="87"/>
      <c r="AO24" s="61"/>
      <c r="AP24" s="62"/>
      <c r="AQ24" s="62"/>
      <c r="AR24" s="62"/>
      <c r="AS24" s="62"/>
      <c r="AT24" s="63"/>
      <c r="AU24" s="38"/>
      <c r="AV24" s="61"/>
      <c r="AW24" s="62"/>
      <c r="AX24" s="62"/>
      <c r="AY24" s="62"/>
      <c r="AZ24" s="62"/>
      <c r="BA24" s="63"/>
      <c r="BB24" s="87"/>
      <c r="BC24" s="61"/>
      <c r="BD24" s="62"/>
      <c r="BE24" s="62"/>
      <c r="BF24" s="62"/>
      <c r="BG24" s="62"/>
      <c r="BH24" s="63"/>
      <c r="BK24" s="61"/>
      <c r="BL24" s="62"/>
      <c r="BM24" s="62"/>
      <c r="BN24" s="62"/>
      <c r="BO24" s="62"/>
      <c r="BP24" s="63"/>
    </row>
    <row r="25" spans="1:68" ht="15.75" thickBot="1" x14ac:dyDescent="0.3">
      <c r="J25" s="87"/>
      <c r="K25" s="87"/>
      <c r="L25" s="87"/>
      <c r="M25" s="87"/>
      <c r="N25" s="87"/>
      <c r="O25" s="87"/>
      <c r="P25" s="87"/>
      <c r="Q25" s="87"/>
      <c r="R25" s="87"/>
      <c r="S25" s="87"/>
      <c r="T25" s="87"/>
      <c r="U25" s="87"/>
      <c r="V25" s="87"/>
      <c r="W25" s="87"/>
    </row>
    <row r="26" spans="1:68" ht="15.75" thickBot="1" x14ac:dyDescent="0.3">
      <c r="A26" s="34" t="s">
        <v>65</v>
      </c>
      <c r="I26" t="s">
        <v>67</v>
      </c>
      <c r="Q26" t="s">
        <v>256</v>
      </c>
      <c r="Y26">
        <v>0</v>
      </c>
      <c r="Z26" s="73">
        <v>0</v>
      </c>
      <c r="AA26" s="57"/>
      <c r="AB26" s="57"/>
      <c r="AC26" s="57"/>
      <c r="AD26" s="57"/>
      <c r="AE26" s="58"/>
      <c r="AG26" t="s">
        <v>69</v>
      </c>
      <c r="AW26" s="48"/>
      <c r="AX26" s="48"/>
      <c r="AY26" s="48"/>
      <c r="AZ26" s="48"/>
      <c r="BJ26" s="38" t="s">
        <v>71</v>
      </c>
    </row>
    <row r="27" spans="1:68" x14ac:dyDescent="0.25">
      <c r="A27" s="35">
        <v>250000</v>
      </c>
      <c r="B27" s="49">
        <v>41</v>
      </c>
      <c r="C27" s="57"/>
      <c r="D27" s="57"/>
      <c r="E27" s="57"/>
      <c r="F27" s="57"/>
      <c r="G27" s="58"/>
      <c r="I27">
        <v>12</v>
      </c>
      <c r="J27" s="49">
        <v>26</v>
      </c>
      <c r="K27" s="57"/>
      <c r="L27" s="57"/>
      <c r="M27" s="57"/>
      <c r="N27" s="57"/>
      <c r="O27" s="58"/>
      <c r="P27" s="87"/>
      <c r="Q27">
        <v>22</v>
      </c>
      <c r="R27" s="49">
        <v>50</v>
      </c>
      <c r="S27" s="57"/>
      <c r="T27" s="57"/>
      <c r="U27" s="57"/>
      <c r="V27" s="57"/>
      <c r="W27" s="58"/>
      <c r="Z27" s="59"/>
      <c r="AA27" s="40"/>
      <c r="AB27" s="40"/>
      <c r="AC27" s="40"/>
      <c r="AD27" s="40"/>
      <c r="AE27" s="60"/>
      <c r="AG27">
        <v>1</v>
      </c>
      <c r="AH27" s="49">
        <v>4</v>
      </c>
      <c r="AI27" s="57"/>
      <c r="AJ27" s="57"/>
      <c r="AK27" s="57"/>
      <c r="AL27" s="57"/>
      <c r="AM27" s="58"/>
      <c r="AN27" s="87"/>
      <c r="AO27" s="87"/>
      <c r="AP27" s="87"/>
      <c r="AQ27" s="87"/>
      <c r="AR27" s="87"/>
      <c r="AS27" s="87"/>
      <c r="AT27" s="87"/>
      <c r="AU27" s="87"/>
      <c r="AV27" s="87"/>
      <c r="AW27" s="87"/>
      <c r="AX27" s="87"/>
      <c r="AY27" s="87"/>
      <c r="AZ27" s="87"/>
      <c r="BA27" s="87"/>
      <c r="BB27" s="87"/>
      <c r="BC27" s="87"/>
      <c r="BD27" s="87"/>
      <c r="BE27" s="87"/>
      <c r="BF27" s="87"/>
      <c r="BG27" s="87"/>
      <c r="BH27" s="87"/>
      <c r="BJ27">
        <v>2</v>
      </c>
      <c r="BK27" s="49">
        <v>0</v>
      </c>
      <c r="BL27" s="57"/>
      <c r="BM27" s="57"/>
      <c r="BN27" s="57"/>
      <c r="BO27" s="57"/>
      <c r="BP27" s="58"/>
    </row>
    <row r="28" spans="1:68" x14ac:dyDescent="0.25">
      <c r="B28" s="59"/>
      <c r="C28" s="40"/>
      <c r="D28" s="40"/>
      <c r="E28" s="40"/>
      <c r="F28" s="40"/>
      <c r="G28" s="60"/>
      <c r="J28" s="59"/>
      <c r="K28" s="40"/>
      <c r="L28" s="40"/>
      <c r="M28" s="40"/>
      <c r="N28" s="40"/>
      <c r="O28" s="60"/>
      <c r="P28" s="87"/>
      <c r="R28" s="59"/>
      <c r="S28" s="40"/>
      <c r="T28" s="40"/>
      <c r="U28" s="40"/>
      <c r="V28" s="40"/>
      <c r="W28" s="60"/>
      <c r="Z28" s="59"/>
      <c r="AA28" s="40"/>
      <c r="AB28" s="40"/>
      <c r="AC28" s="40"/>
      <c r="AD28" s="40"/>
      <c r="AE28" s="60"/>
      <c r="AH28" s="59"/>
      <c r="AI28" s="40"/>
      <c r="AJ28" s="40"/>
      <c r="AK28" s="40"/>
      <c r="AL28" s="40"/>
      <c r="AM28" s="60"/>
      <c r="AN28" s="87"/>
      <c r="AO28" s="87"/>
      <c r="AP28" s="87"/>
      <c r="AQ28" s="87"/>
      <c r="AR28" s="87"/>
      <c r="AS28" s="87"/>
      <c r="AT28" s="87"/>
      <c r="AU28" s="87"/>
      <c r="AV28" s="87"/>
      <c r="AW28" s="87"/>
      <c r="AX28" s="87"/>
      <c r="AY28" s="87"/>
      <c r="AZ28" s="87"/>
      <c r="BA28" s="87"/>
      <c r="BB28" s="87"/>
      <c r="BC28" s="87"/>
      <c r="BD28" s="87"/>
      <c r="BE28" s="87"/>
      <c r="BF28" s="87"/>
      <c r="BG28" s="87"/>
      <c r="BH28" s="87"/>
      <c r="BK28" s="59"/>
      <c r="BL28" s="40"/>
      <c r="BM28" s="40"/>
      <c r="BN28" s="40"/>
      <c r="BO28" s="40"/>
      <c r="BP28" s="60"/>
    </row>
    <row r="29" spans="1:68" x14ac:dyDescent="0.25">
      <c r="B29" s="59"/>
      <c r="C29" s="40"/>
      <c r="D29" s="40"/>
      <c r="E29" s="40"/>
      <c r="F29" s="40"/>
      <c r="G29" s="60"/>
      <c r="J29" s="59"/>
      <c r="K29" s="40"/>
      <c r="L29" s="40"/>
      <c r="M29" s="40"/>
      <c r="N29" s="40"/>
      <c r="O29" s="60"/>
      <c r="P29" s="87"/>
      <c r="R29" s="59"/>
      <c r="S29" s="40"/>
      <c r="T29" s="40"/>
      <c r="U29" s="40"/>
      <c r="V29" s="40"/>
      <c r="W29" s="60"/>
      <c r="Z29" s="59"/>
      <c r="AA29" s="40"/>
      <c r="AB29" s="40"/>
      <c r="AC29" s="40"/>
      <c r="AD29" s="40"/>
      <c r="AE29" s="60"/>
      <c r="AH29" s="59"/>
      <c r="AI29" s="40"/>
      <c r="AJ29" s="40"/>
      <c r="AK29" s="40"/>
      <c r="AL29" s="40"/>
      <c r="AM29" s="60"/>
      <c r="AN29" s="87"/>
      <c r="AO29" s="87"/>
      <c r="AP29" s="87"/>
      <c r="AQ29" s="87"/>
      <c r="AR29" s="87"/>
      <c r="AS29" s="87"/>
      <c r="AT29" s="87"/>
      <c r="AU29" s="87"/>
      <c r="AV29" s="87"/>
      <c r="AW29" s="87"/>
      <c r="AX29" s="87"/>
      <c r="AY29" s="87"/>
      <c r="AZ29" s="87"/>
      <c r="BA29" s="87"/>
      <c r="BB29" s="87"/>
      <c r="BC29" s="87"/>
      <c r="BD29" s="87"/>
      <c r="BE29" s="87"/>
      <c r="BF29" s="87"/>
      <c r="BG29" s="87"/>
      <c r="BH29" s="87"/>
      <c r="BK29" s="59"/>
      <c r="BL29" s="40"/>
      <c r="BM29" s="40"/>
      <c r="BN29" s="40"/>
      <c r="BO29" s="40"/>
      <c r="BP29" s="60"/>
    </row>
    <row r="30" spans="1:68" x14ac:dyDescent="0.25">
      <c r="B30" s="59"/>
      <c r="C30" s="40"/>
      <c r="D30" s="40"/>
      <c r="E30" s="40"/>
      <c r="F30" s="40"/>
      <c r="G30" s="60"/>
      <c r="J30" s="59"/>
      <c r="K30" s="40"/>
      <c r="L30" s="40"/>
      <c r="M30" s="40"/>
      <c r="N30" s="40"/>
      <c r="O30" s="60"/>
      <c r="P30" s="87"/>
      <c r="R30" s="59"/>
      <c r="S30" s="40"/>
      <c r="T30" s="40"/>
      <c r="U30" s="40"/>
      <c r="V30" s="40"/>
      <c r="W30" s="60"/>
      <c r="Z30" s="59"/>
      <c r="AA30" s="40"/>
      <c r="AB30" s="40"/>
      <c r="AC30" s="40"/>
      <c r="AD30" s="40"/>
      <c r="AE30" s="60"/>
      <c r="AH30" s="59"/>
      <c r="AI30" s="40"/>
      <c r="AJ30" s="40"/>
      <c r="AK30" s="40"/>
      <c r="AL30" s="40"/>
      <c r="AM30" s="60"/>
      <c r="AN30" s="87"/>
      <c r="AO30" s="87"/>
      <c r="AP30" s="87"/>
      <c r="AQ30" s="87"/>
      <c r="AR30" s="87"/>
      <c r="AS30" s="87"/>
      <c r="AT30" s="87"/>
      <c r="AU30" s="87"/>
      <c r="AV30" s="87"/>
      <c r="AW30" s="87"/>
      <c r="AX30" s="87"/>
      <c r="AY30" s="87"/>
      <c r="AZ30" s="87"/>
      <c r="BA30" s="87"/>
      <c r="BB30" s="87"/>
      <c r="BC30" s="87"/>
      <c r="BD30" s="87"/>
      <c r="BE30" s="87"/>
      <c r="BF30" s="87"/>
      <c r="BG30" s="87"/>
      <c r="BH30" s="87"/>
      <c r="BK30" s="59"/>
      <c r="BL30" s="40"/>
      <c r="BM30" s="40"/>
      <c r="BN30" s="40"/>
      <c r="BO30" s="40"/>
      <c r="BP30" s="60"/>
    </row>
    <row r="31" spans="1:68" x14ac:dyDescent="0.25">
      <c r="B31" s="59"/>
      <c r="C31" s="40"/>
      <c r="D31" s="40"/>
      <c r="E31" s="40"/>
      <c r="F31" s="40"/>
      <c r="G31" s="60"/>
      <c r="J31" s="59"/>
      <c r="K31" s="40"/>
      <c r="L31" s="40"/>
      <c r="M31" s="40"/>
      <c r="N31" s="40"/>
      <c r="O31" s="60"/>
      <c r="P31" s="87"/>
      <c r="R31" s="59"/>
      <c r="S31" s="40"/>
      <c r="T31" s="40"/>
      <c r="U31" s="40"/>
      <c r="V31" s="40"/>
      <c r="W31" s="60"/>
      <c r="Z31" s="59"/>
      <c r="AA31" s="40"/>
      <c r="AB31" s="40"/>
      <c r="AC31" s="40"/>
      <c r="AD31" s="40"/>
      <c r="AE31" s="60"/>
      <c r="AH31" s="59"/>
      <c r="AI31" s="40"/>
      <c r="AJ31" s="40"/>
      <c r="AK31" s="40"/>
      <c r="AL31" s="40"/>
      <c r="AM31" s="60"/>
      <c r="AN31" s="87"/>
      <c r="AO31" s="87"/>
      <c r="AP31" s="87"/>
      <c r="AQ31" s="87"/>
      <c r="AR31" s="87"/>
      <c r="AS31" s="87"/>
      <c r="AT31" s="87"/>
      <c r="AU31" s="87"/>
      <c r="AV31" s="87"/>
      <c r="AW31" s="87"/>
      <c r="AX31" s="87"/>
      <c r="AY31" s="87"/>
      <c r="AZ31" s="87"/>
      <c r="BA31" s="87"/>
      <c r="BB31" s="87"/>
      <c r="BC31" s="87"/>
      <c r="BD31" s="87"/>
      <c r="BE31" s="87"/>
      <c r="BF31" s="87"/>
      <c r="BG31" s="87"/>
      <c r="BH31" s="87"/>
      <c r="BK31" s="59"/>
      <c r="BL31" s="40"/>
      <c r="BM31" s="40"/>
      <c r="BN31" s="40"/>
      <c r="BO31" s="40"/>
      <c r="BP31" s="60"/>
    </row>
    <row r="32" spans="1:68" x14ac:dyDescent="0.25">
      <c r="B32" s="59"/>
      <c r="C32" s="40"/>
      <c r="D32" s="40"/>
      <c r="E32" s="40"/>
      <c r="F32" s="40"/>
      <c r="G32" s="60"/>
      <c r="J32" s="59"/>
      <c r="K32" s="40"/>
      <c r="L32" s="40"/>
      <c r="M32" s="40"/>
      <c r="N32" s="40"/>
      <c r="O32" s="60"/>
      <c r="P32" s="87"/>
      <c r="R32" s="59"/>
      <c r="S32" s="40"/>
      <c r="T32" s="40"/>
      <c r="U32" s="40"/>
      <c r="V32" s="40"/>
      <c r="W32" s="60"/>
      <c r="Z32" s="59"/>
      <c r="AA32" s="40"/>
      <c r="AB32" s="40"/>
      <c r="AC32" s="40"/>
      <c r="AD32" s="40"/>
      <c r="AE32" s="60"/>
      <c r="AH32" s="59"/>
      <c r="AI32" s="40"/>
      <c r="AJ32" s="40"/>
      <c r="AK32" s="40"/>
      <c r="AL32" s="40"/>
      <c r="AM32" s="60"/>
      <c r="AN32" s="87"/>
      <c r="AO32" s="87"/>
      <c r="AP32" s="87"/>
      <c r="AQ32" s="87"/>
      <c r="AR32" s="87"/>
      <c r="AS32" s="87"/>
      <c r="AT32" s="87"/>
      <c r="AU32" s="87"/>
      <c r="AV32" s="87"/>
      <c r="AW32" s="87"/>
      <c r="AX32" s="87"/>
      <c r="AY32" s="87"/>
      <c r="AZ32" s="87"/>
      <c r="BA32" s="87"/>
      <c r="BB32" s="87"/>
      <c r="BC32" s="87"/>
      <c r="BD32" s="87"/>
      <c r="BE32" s="87"/>
      <c r="BF32" s="87"/>
      <c r="BG32" s="87"/>
      <c r="BH32" s="87"/>
      <c r="BK32" s="59"/>
      <c r="BL32" s="40"/>
      <c r="BM32" s="40"/>
      <c r="BN32" s="40"/>
      <c r="BO32" s="40"/>
      <c r="BP32" s="60"/>
    </row>
    <row r="33" spans="2:68" x14ac:dyDescent="0.25">
      <c r="B33" s="59"/>
      <c r="C33" s="40"/>
      <c r="D33" s="40"/>
      <c r="E33" s="40"/>
      <c r="F33" s="40"/>
      <c r="G33" s="60"/>
      <c r="J33" s="59"/>
      <c r="K33" s="40"/>
      <c r="L33" s="40"/>
      <c r="M33" s="40"/>
      <c r="N33" s="40"/>
      <c r="O33" s="60"/>
      <c r="P33" s="87"/>
      <c r="R33" s="59"/>
      <c r="S33" s="40"/>
      <c r="T33" s="40"/>
      <c r="U33" s="40"/>
      <c r="V33" s="40"/>
      <c r="W33" s="60"/>
      <c r="Z33" s="59"/>
      <c r="AA33" s="40"/>
      <c r="AB33" s="40"/>
      <c r="AC33" s="40"/>
      <c r="AD33" s="40"/>
      <c r="AE33" s="60"/>
      <c r="AH33" s="59"/>
      <c r="AI33" s="40"/>
      <c r="AJ33" s="40"/>
      <c r="AK33" s="40"/>
      <c r="AL33" s="40"/>
      <c r="AM33" s="60"/>
      <c r="AN33" s="87"/>
      <c r="AO33" s="87"/>
      <c r="AP33" s="87"/>
      <c r="AQ33" s="87"/>
      <c r="AR33" s="87"/>
      <c r="AS33" s="87"/>
      <c r="AT33" s="87"/>
      <c r="AU33" s="87"/>
      <c r="AV33" s="87"/>
      <c r="AW33" s="87"/>
      <c r="AX33" s="87"/>
      <c r="AY33" s="87"/>
      <c r="AZ33" s="87"/>
      <c r="BA33" s="87"/>
      <c r="BB33" s="87"/>
      <c r="BC33" s="87"/>
      <c r="BD33" s="87"/>
      <c r="BE33" s="87"/>
      <c r="BF33" s="87"/>
      <c r="BG33" s="87"/>
      <c r="BH33" s="87"/>
      <c r="BK33" s="59"/>
      <c r="BL33" s="40"/>
      <c r="BM33" s="40"/>
      <c r="BN33" s="40"/>
      <c r="BO33" s="40"/>
      <c r="BP33" s="60"/>
    </row>
    <row r="34" spans="2:68" x14ac:dyDescent="0.25">
      <c r="B34" s="59"/>
      <c r="C34" s="40"/>
      <c r="D34" s="40"/>
      <c r="E34" s="40"/>
      <c r="F34" s="40"/>
      <c r="G34" s="60"/>
      <c r="J34" s="59"/>
      <c r="K34" s="40"/>
      <c r="L34" s="40"/>
      <c r="M34" s="40"/>
      <c r="N34" s="40"/>
      <c r="O34" s="60"/>
      <c r="P34" s="87"/>
      <c r="R34" s="59"/>
      <c r="S34" s="40"/>
      <c r="T34" s="40"/>
      <c r="U34" s="40"/>
      <c r="V34" s="40"/>
      <c r="W34" s="60"/>
      <c r="Z34" s="59"/>
      <c r="AA34" s="40"/>
      <c r="AB34" s="40"/>
      <c r="AC34" s="40"/>
      <c r="AD34" s="40"/>
      <c r="AE34" s="60"/>
      <c r="AH34" s="59"/>
      <c r="AI34" s="40"/>
      <c r="AJ34" s="40"/>
      <c r="AK34" s="40"/>
      <c r="AL34" s="40"/>
      <c r="AM34" s="60"/>
      <c r="AN34" s="87"/>
      <c r="AO34" s="87"/>
      <c r="AP34" s="87"/>
      <c r="AQ34" s="87"/>
      <c r="AR34" s="87"/>
      <c r="AS34" s="87"/>
      <c r="AT34" s="87"/>
      <c r="AU34" s="87"/>
      <c r="AV34" s="87"/>
      <c r="AW34" s="87"/>
      <c r="AX34" s="87"/>
      <c r="AY34" s="87"/>
      <c r="AZ34" s="87"/>
      <c r="BA34" s="87"/>
      <c r="BB34" s="87"/>
      <c r="BC34" s="87"/>
      <c r="BD34" s="87"/>
      <c r="BE34" s="87"/>
      <c r="BF34" s="87"/>
      <c r="BG34" s="87"/>
      <c r="BH34" s="87"/>
      <c r="BK34" s="59"/>
      <c r="BL34" s="40"/>
      <c r="BM34" s="40"/>
      <c r="BN34" s="40"/>
      <c r="BO34" s="40"/>
      <c r="BP34" s="60"/>
    </row>
    <row r="35" spans="2:68" x14ac:dyDescent="0.25">
      <c r="B35" s="59"/>
      <c r="C35" s="40"/>
      <c r="D35" s="40"/>
      <c r="E35" s="40"/>
      <c r="F35" s="40"/>
      <c r="G35" s="60"/>
      <c r="J35" s="59"/>
      <c r="K35" s="40"/>
      <c r="L35" s="40"/>
      <c r="M35" s="40"/>
      <c r="N35" s="40"/>
      <c r="O35" s="60"/>
      <c r="P35" s="87"/>
      <c r="R35" s="59"/>
      <c r="S35" s="40"/>
      <c r="T35" s="40"/>
      <c r="U35" s="40"/>
      <c r="V35" s="40"/>
      <c r="W35" s="60"/>
      <c r="Z35" s="59"/>
      <c r="AA35" s="40"/>
      <c r="AB35" s="40"/>
      <c r="AC35" s="40"/>
      <c r="AD35" s="40"/>
      <c r="AE35" s="60"/>
      <c r="AH35" s="59"/>
      <c r="AI35" s="40"/>
      <c r="AJ35" s="40"/>
      <c r="AK35" s="40"/>
      <c r="AL35" s="40"/>
      <c r="AM35" s="60"/>
      <c r="AN35" s="87"/>
      <c r="AO35" s="87"/>
      <c r="AP35" s="87"/>
      <c r="AQ35" s="87"/>
      <c r="AR35" s="87"/>
      <c r="AS35" s="87"/>
      <c r="AT35" s="87"/>
      <c r="AU35" s="87"/>
      <c r="AV35" s="87"/>
      <c r="AW35" s="87"/>
      <c r="AX35" s="87"/>
      <c r="AY35" s="87"/>
      <c r="AZ35" s="87"/>
      <c r="BA35" s="87"/>
      <c r="BB35" s="87"/>
      <c r="BC35" s="87"/>
      <c r="BD35" s="87"/>
      <c r="BE35" s="87"/>
      <c r="BF35" s="87"/>
      <c r="BG35" s="87"/>
      <c r="BH35" s="87"/>
      <c r="BK35" s="59"/>
      <c r="BL35" s="40"/>
      <c r="BM35" s="40"/>
      <c r="BN35" s="40"/>
      <c r="BO35" s="40"/>
      <c r="BP35" s="60"/>
    </row>
    <row r="36" spans="2:68" x14ac:dyDescent="0.25">
      <c r="B36" s="59"/>
      <c r="C36" s="40"/>
      <c r="D36" s="40"/>
      <c r="E36" s="40"/>
      <c r="F36" s="40"/>
      <c r="G36" s="60"/>
      <c r="J36" s="59"/>
      <c r="K36" s="40"/>
      <c r="L36" s="40"/>
      <c r="M36" s="40"/>
      <c r="N36" s="40"/>
      <c r="O36" s="60"/>
      <c r="P36" s="87"/>
      <c r="R36" s="59"/>
      <c r="S36" s="40"/>
      <c r="T36" s="40"/>
      <c r="U36" s="40"/>
      <c r="V36" s="40"/>
      <c r="W36" s="60"/>
      <c r="Z36" s="59"/>
      <c r="AA36" s="40"/>
      <c r="AB36" s="40"/>
      <c r="AC36" s="40"/>
      <c r="AD36" s="40"/>
      <c r="AE36" s="60"/>
      <c r="AH36" s="59"/>
      <c r="AI36" s="40"/>
      <c r="AJ36" s="40"/>
      <c r="AK36" s="40"/>
      <c r="AL36" s="40"/>
      <c r="AM36" s="60"/>
      <c r="AN36" s="87"/>
      <c r="AO36" s="87"/>
      <c r="AP36" s="87"/>
      <c r="AQ36" s="87"/>
      <c r="AR36" s="87"/>
      <c r="AS36" s="87"/>
      <c r="AT36" s="87"/>
      <c r="AU36" s="87"/>
      <c r="AV36" s="87"/>
      <c r="AW36" s="87"/>
      <c r="AX36" s="87"/>
      <c r="AY36" s="87"/>
      <c r="AZ36" s="87"/>
      <c r="BA36" s="87"/>
      <c r="BB36" s="87"/>
      <c r="BC36" s="87"/>
      <c r="BD36" s="87"/>
      <c r="BE36" s="87"/>
      <c r="BF36" s="87"/>
      <c r="BG36" s="87"/>
      <c r="BH36" s="87"/>
      <c r="BK36" s="59"/>
      <c r="BL36" s="40"/>
      <c r="BM36" s="40"/>
      <c r="BN36" s="40"/>
      <c r="BO36" s="40"/>
      <c r="BP36" s="60"/>
    </row>
    <row r="37" spans="2:68" x14ac:dyDescent="0.25">
      <c r="B37" s="59"/>
      <c r="C37" s="40"/>
      <c r="D37" s="40"/>
      <c r="E37" s="40"/>
      <c r="F37" s="40"/>
      <c r="G37" s="60"/>
      <c r="J37" s="59"/>
      <c r="K37" s="40"/>
      <c r="L37" s="40"/>
      <c r="M37" s="40"/>
      <c r="N37" s="40"/>
      <c r="O37" s="60"/>
      <c r="P37" s="87"/>
      <c r="R37" s="59"/>
      <c r="S37" s="40"/>
      <c r="T37" s="40"/>
      <c r="U37" s="40"/>
      <c r="V37" s="40"/>
      <c r="W37" s="60"/>
      <c r="Z37" s="59"/>
      <c r="AA37" s="40"/>
      <c r="AB37" s="40"/>
      <c r="AC37" s="40"/>
      <c r="AD37" s="40"/>
      <c r="AE37" s="60"/>
      <c r="AH37" s="59"/>
      <c r="AI37" s="40"/>
      <c r="AJ37" s="40"/>
      <c r="AK37" s="40"/>
      <c r="AL37" s="40"/>
      <c r="AM37" s="60"/>
      <c r="AN37" s="87"/>
      <c r="AO37" s="87"/>
      <c r="AP37" s="87"/>
      <c r="AQ37" s="87"/>
      <c r="AR37" s="87"/>
      <c r="AS37" s="87"/>
      <c r="AT37" s="87"/>
      <c r="AU37" s="87"/>
      <c r="AV37" s="87"/>
      <c r="AW37" s="87"/>
      <c r="AX37" s="87"/>
      <c r="AY37" s="87"/>
      <c r="AZ37" s="87"/>
      <c r="BA37" s="87"/>
      <c r="BB37" s="87"/>
      <c r="BC37" s="87"/>
      <c r="BD37" s="87"/>
      <c r="BE37" s="87"/>
      <c r="BF37" s="87"/>
      <c r="BG37" s="87"/>
      <c r="BH37" s="87"/>
      <c r="BK37" s="59"/>
      <c r="BL37" s="40"/>
      <c r="BM37" s="40"/>
      <c r="BN37" s="40"/>
      <c r="BO37" s="40"/>
      <c r="BP37" s="60"/>
    </row>
    <row r="38" spans="2:68" x14ac:dyDescent="0.25">
      <c r="B38" s="59"/>
      <c r="C38" s="40"/>
      <c r="D38" s="40"/>
      <c r="E38" s="40"/>
      <c r="F38" s="40"/>
      <c r="G38" s="60"/>
      <c r="J38" s="59"/>
      <c r="K38" s="40"/>
      <c r="L38" s="40"/>
      <c r="M38" s="40"/>
      <c r="N38" s="40"/>
      <c r="O38" s="60"/>
      <c r="P38" s="87"/>
      <c r="R38" s="59"/>
      <c r="S38" s="40"/>
      <c r="T38" s="40"/>
      <c r="U38" s="40"/>
      <c r="V38" s="40"/>
      <c r="W38" s="60"/>
      <c r="Z38" s="59"/>
      <c r="AA38" s="40"/>
      <c r="AB38" s="40"/>
      <c r="AC38" s="40"/>
      <c r="AD38" s="40"/>
      <c r="AE38" s="60"/>
      <c r="AH38" s="59"/>
      <c r="AI38" s="40"/>
      <c r="AJ38" s="40"/>
      <c r="AK38" s="40"/>
      <c r="AL38" s="40"/>
      <c r="AM38" s="60"/>
      <c r="AN38" s="87"/>
      <c r="AO38" s="87"/>
      <c r="AP38" s="87"/>
      <c r="AQ38" s="87"/>
      <c r="AR38" s="87"/>
      <c r="AS38" s="87"/>
      <c r="AT38" s="87"/>
      <c r="AU38" s="87"/>
      <c r="AV38" s="87"/>
      <c r="AW38" s="87"/>
      <c r="AX38" s="87"/>
      <c r="AY38" s="87"/>
      <c r="AZ38" s="87"/>
      <c r="BA38" s="87"/>
      <c r="BB38" s="87"/>
      <c r="BC38" s="87"/>
      <c r="BD38" s="87"/>
      <c r="BE38" s="87"/>
      <c r="BF38" s="87"/>
      <c r="BG38" s="87"/>
      <c r="BH38" s="87"/>
      <c r="BK38" s="59"/>
      <c r="BL38" s="40"/>
      <c r="BM38" s="40"/>
      <c r="BN38" s="40"/>
      <c r="BO38" s="40"/>
      <c r="BP38" s="60"/>
    </row>
    <row r="39" spans="2:68" x14ac:dyDescent="0.25">
      <c r="B39" s="59"/>
      <c r="C39" s="40"/>
      <c r="D39" s="40"/>
      <c r="E39" s="40"/>
      <c r="F39" s="40"/>
      <c r="G39" s="60"/>
      <c r="J39" s="59"/>
      <c r="K39" s="40"/>
      <c r="L39" s="40"/>
      <c r="M39" s="40"/>
      <c r="N39" s="40"/>
      <c r="O39" s="60"/>
      <c r="P39" s="87"/>
      <c r="R39" s="59"/>
      <c r="S39" s="40"/>
      <c r="T39" s="40"/>
      <c r="U39" s="40"/>
      <c r="V39" s="40"/>
      <c r="W39" s="60"/>
      <c r="Z39" s="59"/>
      <c r="AA39" s="40"/>
      <c r="AB39" s="40"/>
      <c r="AC39" s="40"/>
      <c r="AD39" s="40"/>
      <c r="AE39" s="60"/>
      <c r="AH39" s="59"/>
      <c r="AI39" s="40"/>
      <c r="AJ39" s="40"/>
      <c r="AK39" s="40"/>
      <c r="AL39" s="40"/>
      <c r="AM39" s="60"/>
      <c r="AN39" s="87"/>
      <c r="AO39" s="87"/>
      <c r="AP39" s="87"/>
      <c r="AQ39" s="87"/>
      <c r="AR39" s="87"/>
      <c r="AS39" s="87"/>
      <c r="AT39" s="87"/>
      <c r="AU39" s="87"/>
      <c r="AV39" s="87"/>
      <c r="AW39" s="87"/>
      <c r="AX39" s="87"/>
      <c r="AY39" s="87"/>
      <c r="AZ39" s="87"/>
      <c r="BA39" s="87"/>
      <c r="BB39" s="87"/>
      <c r="BC39" s="87"/>
      <c r="BD39" s="87"/>
      <c r="BE39" s="87"/>
      <c r="BF39" s="87"/>
      <c r="BG39" s="87"/>
      <c r="BH39" s="87"/>
      <c r="BK39" s="59"/>
      <c r="BL39" s="40"/>
      <c r="BM39" s="40"/>
      <c r="BN39" s="40"/>
      <c r="BO39" s="40"/>
      <c r="BP39" s="60"/>
    </row>
    <row r="40" spans="2:68" x14ac:dyDescent="0.25">
      <c r="B40" s="59"/>
      <c r="C40" s="40"/>
      <c r="D40" s="40"/>
      <c r="E40" s="40"/>
      <c r="F40" s="40"/>
      <c r="G40" s="60"/>
      <c r="J40" s="59"/>
      <c r="K40" s="40"/>
      <c r="L40" s="40"/>
      <c r="M40" s="40"/>
      <c r="N40" s="40"/>
      <c r="O40" s="60"/>
      <c r="P40" s="87"/>
      <c r="R40" s="59"/>
      <c r="S40" s="40"/>
      <c r="T40" s="40"/>
      <c r="U40" s="40"/>
      <c r="V40" s="40"/>
      <c r="W40" s="60"/>
      <c r="Z40" s="59"/>
      <c r="AA40" s="40"/>
      <c r="AB40" s="40"/>
      <c r="AC40" s="40"/>
      <c r="AD40" s="40"/>
      <c r="AE40" s="60"/>
      <c r="AH40" s="59"/>
      <c r="AI40" s="40"/>
      <c r="AJ40" s="40"/>
      <c r="AK40" s="40"/>
      <c r="AL40" s="40"/>
      <c r="AM40" s="60"/>
      <c r="AN40" s="87"/>
      <c r="AO40" s="87"/>
      <c r="AP40" s="87"/>
      <c r="AQ40" s="87"/>
      <c r="AR40" s="87"/>
      <c r="AS40" s="87"/>
      <c r="AT40" s="87"/>
      <c r="AU40" s="87"/>
      <c r="AV40" s="87"/>
      <c r="AW40" s="87"/>
      <c r="AX40" s="87"/>
      <c r="AY40" s="87"/>
      <c r="AZ40" s="87"/>
      <c r="BA40" s="87"/>
      <c r="BB40" s="87"/>
      <c r="BC40" s="87"/>
      <c r="BD40" s="87"/>
      <c r="BE40" s="87"/>
      <c r="BF40" s="87"/>
      <c r="BG40" s="87"/>
      <c r="BH40" s="87"/>
      <c r="BK40" s="59"/>
      <c r="BL40" s="40"/>
      <c r="BM40" s="40"/>
      <c r="BN40" s="40"/>
      <c r="BO40" s="40"/>
      <c r="BP40" s="60"/>
    </row>
    <row r="41" spans="2:68" x14ac:dyDescent="0.25">
      <c r="B41" s="59"/>
      <c r="C41" s="40"/>
      <c r="D41" s="40"/>
      <c r="E41" s="40"/>
      <c r="F41" s="40"/>
      <c r="G41" s="60"/>
      <c r="J41" s="59"/>
      <c r="K41" s="40"/>
      <c r="L41" s="40"/>
      <c r="M41" s="40"/>
      <c r="N41" s="40"/>
      <c r="O41" s="60"/>
      <c r="P41" s="87"/>
      <c r="R41" s="59"/>
      <c r="S41" s="40"/>
      <c r="T41" s="40"/>
      <c r="U41" s="40"/>
      <c r="V41" s="40"/>
      <c r="W41" s="60"/>
      <c r="Z41" s="59"/>
      <c r="AA41" s="40"/>
      <c r="AB41" s="40"/>
      <c r="AC41" s="40"/>
      <c r="AD41" s="40"/>
      <c r="AE41" s="60"/>
      <c r="AH41" s="59"/>
      <c r="AI41" s="40"/>
      <c r="AJ41" s="40"/>
      <c r="AK41" s="40"/>
      <c r="AL41" s="40"/>
      <c r="AM41" s="60"/>
      <c r="AN41" s="87"/>
      <c r="AO41" s="87"/>
      <c r="AP41" s="87"/>
      <c r="AQ41" s="87"/>
      <c r="AR41" s="87"/>
      <c r="AS41" s="87"/>
      <c r="AT41" s="87"/>
      <c r="AU41" s="87"/>
      <c r="AV41" s="87"/>
      <c r="AW41" s="87"/>
      <c r="AX41" s="87"/>
      <c r="AY41" s="87"/>
      <c r="AZ41" s="87"/>
      <c r="BA41" s="87"/>
      <c r="BB41" s="87"/>
      <c r="BC41" s="87"/>
      <c r="BD41" s="87"/>
      <c r="BE41" s="87"/>
      <c r="BF41" s="87"/>
      <c r="BG41" s="87"/>
      <c r="BH41" s="87"/>
      <c r="BK41" s="59"/>
      <c r="BL41" s="40"/>
      <c r="BM41" s="40"/>
      <c r="BN41" s="40"/>
      <c r="BO41" s="40"/>
      <c r="BP41" s="60"/>
    </row>
    <row r="42" spans="2:68" x14ac:dyDescent="0.25">
      <c r="B42" s="59"/>
      <c r="C42" s="40"/>
      <c r="D42" s="40"/>
      <c r="E42" s="40"/>
      <c r="F42" s="40"/>
      <c r="G42" s="60"/>
      <c r="J42" s="59"/>
      <c r="K42" s="40"/>
      <c r="L42" s="40"/>
      <c r="M42" s="40"/>
      <c r="N42" s="40"/>
      <c r="O42" s="60"/>
      <c r="P42" s="87"/>
      <c r="R42" s="59"/>
      <c r="S42" s="40"/>
      <c r="T42" s="40"/>
      <c r="U42" s="40"/>
      <c r="V42" s="40"/>
      <c r="W42" s="60"/>
      <c r="Z42" s="59"/>
      <c r="AA42" s="40"/>
      <c r="AB42" s="40"/>
      <c r="AC42" s="40"/>
      <c r="AD42" s="40"/>
      <c r="AE42" s="60"/>
      <c r="AH42" s="59"/>
      <c r="AI42" s="40"/>
      <c r="AJ42" s="40"/>
      <c r="AK42" s="40"/>
      <c r="AL42" s="40"/>
      <c r="AM42" s="60"/>
      <c r="AN42" s="87"/>
      <c r="AO42" s="87"/>
      <c r="AP42" s="87"/>
      <c r="AQ42" s="87"/>
      <c r="AR42" s="87"/>
      <c r="AS42" s="87"/>
      <c r="AT42" s="87"/>
      <c r="AU42" s="87"/>
      <c r="AV42" s="87"/>
      <c r="AW42" s="87"/>
      <c r="AX42" s="87"/>
      <c r="AY42" s="87"/>
      <c r="AZ42" s="87"/>
      <c r="BA42" s="87"/>
      <c r="BB42" s="87"/>
      <c r="BC42" s="87"/>
      <c r="BD42" s="87"/>
      <c r="BE42" s="87"/>
      <c r="BF42" s="87"/>
      <c r="BG42" s="87"/>
      <c r="BH42" s="87"/>
      <c r="BK42" s="59"/>
      <c r="BL42" s="40"/>
      <c r="BM42" s="40"/>
      <c r="BN42" s="40"/>
      <c r="BO42" s="40"/>
      <c r="BP42" s="60"/>
    </row>
    <row r="43" spans="2:68" x14ac:dyDescent="0.25">
      <c r="B43" s="59"/>
      <c r="C43" s="40"/>
      <c r="D43" s="40"/>
      <c r="E43" s="40"/>
      <c r="F43" s="40"/>
      <c r="G43" s="60"/>
      <c r="J43" s="59"/>
      <c r="K43" s="40"/>
      <c r="L43" s="40"/>
      <c r="M43" s="40"/>
      <c r="N43" s="40"/>
      <c r="O43" s="60"/>
      <c r="P43" s="87"/>
      <c r="R43" s="59"/>
      <c r="S43" s="40"/>
      <c r="T43" s="40"/>
      <c r="U43" s="40"/>
      <c r="V43" s="40"/>
      <c r="W43" s="60"/>
      <c r="Z43" s="59"/>
      <c r="AA43" s="40"/>
      <c r="AB43" s="40"/>
      <c r="AC43" s="40"/>
      <c r="AD43" s="40"/>
      <c r="AE43" s="60"/>
      <c r="AH43" s="59"/>
      <c r="AI43" s="40"/>
      <c r="AJ43" s="40"/>
      <c r="AK43" s="40"/>
      <c r="AL43" s="40"/>
      <c r="AM43" s="60"/>
      <c r="AN43" s="87"/>
      <c r="AO43" s="87"/>
      <c r="AP43" s="87"/>
      <c r="AQ43" s="87"/>
      <c r="AR43" s="87"/>
      <c r="AS43" s="87"/>
      <c r="AT43" s="87"/>
      <c r="AU43" s="87"/>
      <c r="AV43" s="87"/>
      <c r="AW43" s="87"/>
      <c r="AX43" s="87"/>
      <c r="AY43" s="87"/>
      <c r="AZ43" s="87"/>
      <c r="BA43" s="87"/>
      <c r="BB43" s="87"/>
      <c r="BC43" s="87"/>
      <c r="BD43" s="87"/>
      <c r="BE43" s="87"/>
      <c r="BF43" s="87"/>
      <c r="BG43" s="87"/>
      <c r="BH43" s="87"/>
      <c r="BK43" s="59"/>
      <c r="BL43" s="40"/>
      <c r="BM43" s="40"/>
      <c r="BN43" s="40"/>
      <c r="BO43" s="40"/>
      <c r="BP43" s="60"/>
    </row>
    <row r="44" spans="2:68" x14ac:dyDescent="0.25">
      <c r="B44" s="59"/>
      <c r="C44" s="40"/>
      <c r="D44" s="40"/>
      <c r="E44" s="40"/>
      <c r="F44" s="40"/>
      <c r="G44" s="60"/>
      <c r="J44" s="59"/>
      <c r="K44" s="40"/>
      <c r="L44" s="40"/>
      <c r="M44" s="40"/>
      <c r="N44" s="40"/>
      <c r="O44" s="60"/>
      <c r="P44" s="87"/>
      <c r="R44" s="59"/>
      <c r="S44" s="40"/>
      <c r="T44" s="40"/>
      <c r="U44" s="40"/>
      <c r="V44" s="40"/>
      <c r="W44" s="60"/>
      <c r="Z44" s="59"/>
      <c r="AA44" s="40"/>
      <c r="AB44" s="40"/>
      <c r="AC44" s="40"/>
      <c r="AD44" s="40"/>
      <c r="AE44" s="60"/>
      <c r="AH44" s="59"/>
      <c r="AI44" s="40"/>
      <c r="AJ44" s="40"/>
      <c r="AK44" s="40"/>
      <c r="AL44" s="40"/>
      <c r="AM44" s="60"/>
      <c r="AN44" s="87"/>
      <c r="AO44" s="87"/>
      <c r="AP44" s="87"/>
      <c r="AQ44" s="87"/>
      <c r="AR44" s="87"/>
      <c r="AS44" s="87"/>
      <c r="AT44" s="87"/>
      <c r="AU44" s="87"/>
      <c r="AV44" s="87"/>
      <c r="AW44" s="87"/>
      <c r="AX44" s="87"/>
      <c r="AY44" s="87"/>
      <c r="AZ44" s="87"/>
      <c r="BA44" s="87"/>
      <c r="BB44" s="87"/>
      <c r="BC44" s="87"/>
      <c r="BD44" s="87"/>
      <c r="BE44" s="87"/>
      <c r="BF44" s="87"/>
      <c r="BG44" s="87"/>
      <c r="BH44" s="87"/>
      <c r="BK44" s="59"/>
      <c r="BL44" s="40"/>
      <c r="BM44" s="40"/>
      <c r="BN44" s="40"/>
      <c r="BO44" s="40"/>
      <c r="BP44" s="60"/>
    </row>
    <row r="45" spans="2:68" x14ac:dyDescent="0.25">
      <c r="B45" s="59"/>
      <c r="C45" s="40"/>
      <c r="D45" s="40"/>
      <c r="E45" s="40"/>
      <c r="F45" s="40"/>
      <c r="G45" s="60"/>
      <c r="J45" s="59"/>
      <c r="K45" s="40"/>
      <c r="L45" s="40"/>
      <c r="M45" s="40"/>
      <c r="N45" s="40"/>
      <c r="O45" s="60"/>
      <c r="P45" s="87"/>
      <c r="R45" s="59"/>
      <c r="S45" s="40"/>
      <c r="T45" s="40"/>
      <c r="U45" s="40"/>
      <c r="V45" s="40"/>
      <c r="W45" s="60"/>
      <c r="Z45" s="59"/>
      <c r="AA45" s="40"/>
      <c r="AB45" s="40"/>
      <c r="AC45" s="40"/>
      <c r="AD45" s="40"/>
      <c r="AE45" s="60"/>
      <c r="AH45" s="59"/>
      <c r="AI45" s="40"/>
      <c r="AJ45" s="40"/>
      <c r="AK45" s="40"/>
      <c r="AL45" s="40"/>
      <c r="AM45" s="60"/>
      <c r="AN45" s="87"/>
      <c r="AO45" s="87"/>
      <c r="AP45" s="87"/>
      <c r="AQ45" s="87"/>
      <c r="AR45" s="87"/>
      <c r="AS45" s="87"/>
      <c r="AT45" s="87"/>
      <c r="AU45" s="87"/>
      <c r="AV45" s="87"/>
      <c r="AW45" s="87"/>
      <c r="AX45" s="87"/>
      <c r="AY45" s="87"/>
      <c r="AZ45" s="87"/>
      <c r="BA45" s="87"/>
      <c r="BB45" s="87"/>
      <c r="BC45" s="87"/>
      <c r="BD45" s="87"/>
      <c r="BE45" s="87"/>
      <c r="BF45" s="87"/>
      <c r="BG45" s="87"/>
      <c r="BH45" s="87"/>
      <c r="BK45" s="59"/>
      <c r="BL45" s="40"/>
      <c r="BM45" s="40"/>
      <c r="BN45" s="40"/>
      <c r="BO45" s="40"/>
      <c r="BP45" s="60"/>
    </row>
    <row r="46" spans="2:68" x14ac:dyDescent="0.25">
      <c r="B46" s="59"/>
      <c r="C46" s="40"/>
      <c r="D46" s="40"/>
      <c r="E46" s="40"/>
      <c r="F46" s="40"/>
      <c r="G46" s="60"/>
      <c r="J46" s="59"/>
      <c r="K46" s="40"/>
      <c r="L46" s="40"/>
      <c r="M46" s="40"/>
      <c r="N46" s="40"/>
      <c r="O46" s="60"/>
      <c r="P46" s="87"/>
      <c r="R46" s="59"/>
      <c r="S46" s="40"/>
      <c r="T46" s="40"/>
      <c r="U46" s="40"/>
      <c r="V46" s="40"/>
      <c r="W46" s="60"/>
      <c r="Z46" s="59"/>
      <c r="AA46" s="40"/>
      <c r="AB46" s="40"/>
      <c r="AC46" s="40"/>
      <c r="AD46" s="40"/>
      <c r="AE46" s="60"/>
      <c r="AH46" s="59"/>
      <c r="AI46" s="40"/>
      <c r="AJ46" s="40"/>
      <c r="AK46" s="40"/>
      <c r="AL46" s="40"/>
      <c r="AM46" s="60"/>
      <c r="AN46" s="87"/>
      <c r="AO46" s="87"/>
      <c r="AP46" s="87"/>
      <c r="AQ46" s="87"/>
      <c r="AR46" s="87"/>
      <c r="AS46" s="87"/>
      <c r="AT46" s="87"/>
      <c r="AU46" s="87"/>
      <c r="AV46" s="87"/>
      <c r="AW46" s="87"/>
      <c r="AX46" s="87"/>
      <c r="AY46" s="87"/>
      <c r="AZ46" s="87"/>
      <c r="BA46" s="87"/>
      <c r="BB46" s="87"/>
      <c r="BC46" s="87"/>
      <c r="BD46" s="87"/>
      <c r="BE46" s="87"/>
      <c r="BF46" s="87"/>
      <c r="BG46" s="87"/>
      <c r="BH46" s="87"/>
      <c r="BK46" s="59"/>
      <c r="BL46" s="40"/>
      <c r="BM46" s="40"/>
      <c r="BN46" s="40"/>
      <c r="BO46" s="40"/>
      <c r="BP46" s="60"/>
    </row>
    <row r="47" spans="2:68" ht="15.75" thickBot="1" x14ac:dyDescent="0.3">
      <c r="B47" s="61"/>
      <c r="C47" s="62"/>
      <c r="D47" s="62"/>
      <c r="E47" s="62"/>
      <c r="F47" s="62"/>
      <c r="G47" s="63"/>
      <c r="J47" s="61"/>
      <c r="K47" s="62"/>
      <c r="L47" s="62"/>
      <c r="M47" s="62"/>
      <c r="N47" s="62"/>
      <c r="O47" s="63"/>
      <c r="P47" s="87"/>
      <c r="R47" s="61"/>
      <c r="S47" s="62"/>
      <c r="T47" s="62"/>
      <c r="U47" s="62"/>
      <c r="V47" s="62"/>
      <c r="W47" s="63"/>
      <c r="Z47" s="61"/>
      <c r="AA47" s="62"/>
      <c r="AB47" s="62"/>
      <c r="AC47" s="62"/>
      <c r="AD47" s="62"/>
      <c r="AE47" s="63"/>
      <c r="AH47" s="61"/>
      <c r="AI47" s="62"/>
      <c r="AJ47" s="62"/>
      <c r="AK47" s="62"/>
      <c r="AL47" s="62"/>
      <c r="AM47" s="63"/>
      <c r="AN47" s="87"/>
      <c r="AO47" s="87"/>
      <c r="AP47" s="87"/>
      <c r="AQ47" s="87"/>
      <c r="AR47" s="87"/>
      <c r="AS47" s="87"/>
      <c r="AT47" s="87"/>
      <c r="AU47" s="87"/>
      <c r="AV47" s="87"/>
      <c r="AW47" s="87"/>
      <c r="AX47" s="87"/>
      <c r="AY47" s="87"/>
      <c r="AZ47" s="87"/>
      <c r="BA47" s="87"/>
      <c r="BB47" s="87"/>
      <c r="BC47" s="87"/>
      <c r="BD47" s="87"/>
      <c r="BE47" s="87"/>
      <c r="BF47" s="87"/>
      <c r="BG47" s="87"/>
      <c r="BH47" s="87"/>
      <c r="BK47" s="61"/>
      <c r="BL47" s="62"/>
      <c r="BM47" s="62"/>
      <c r="BN47" s="62"/>
      <c r="BO47" s="62"/>
      <c r="BP47" s="63"/>
    </row>
    <row r="49" spans="1:68" ht="15.75" thickBot="1" x14ac:dyDescent="0.3">
      <c r="A49" s="32" t="s">
        <v>76</v>
      </c>
      <c r="I49" t="s">
        <v>98</v>
      </c>
      <c r="Q49" t="s">
        <v>99</v>
      </c>
      <c r="BJ49" s="38" t="s">
        <v>72</v>
      </c>
    </row>
    <row r="50" spans="1:68" x14ac:dyDescent="0.25">
      <c r="A50" s="33">
        <v>251000</v>
      </c>
      <c r="B50" s="64">
        <v>41</v>
      </c>
      <c r="C50" s="65"/>
      <c r="D50" s="65"/>
      <c r="E50" s="65"/>
      <c r="F50" s="65"/>
      <c r="G50" s="66"/>
      <c r="I50">
        <v>21</v>
      </c>
      <c r="J50" s="49">
        <v>49</v>
      </c>
      <c r="K50" s="57"/>
      <c r="L50" s="57"/>
      <c r="M50" s="57"/>
      <c r="N50" s="57"/>
      <c r="O50" s="58"/>
      <c r="P50" s="87"/>
      <c r="Q50">
        <v>21</v>
      </c>
      <c r="R50" s="49">
        <v>49</v>
      </c>
      <c r="S50" s="57"/>
      <c r="T50" s="57"/>
      <c r="U50" s="57"/>
      <c r="V50" s="57"/>
      <c r="W50" s="58"/>
      <c r="BJ50">
        <v>3</v>
      </c>
      <c r="BK50" s="49">
        <v>0</v>
      </c>
      <c r="BL50" s="57"/>
      <c r="BM50" s="57"/>
      <c r="BN50" s="57"/>
      <c r="BO50" s="57"/>
      <c r="BP50" s="58"/>
    </row>
    <row r="51" spans="1:68" x14ac:dyDescent="0.25">
      <c r="B51" s="67"/>
      <c r="C51" s="68"/>
      <c r="D51" s="68"/>
      <c r="E51" s="68"/>
      <c r="F51" s="68"/>
      <c r="G51" s="69"/>
      <c r="J51" s="59"/>
      <c r="K51" s="40"/>
      <c r="L51" s="40"/>
      <c r="M51" s="40"/>
      <c r="N51" s="40"/>
      <c r="O51" s="60"/>
      <c r="P51" s="87"/>
      <c r="R51" s="59"/>
      <c r="S51" s="40"/>
      <c r="T51" s="40"/>
      <c r="U51" s="40"/>
      <c r="V51" s="40"/>
      <c r="W51" s="60"/>
      <c r="BK51" s="59"/>
      <c r="BL51" s="40"/>
      <c r="BM51" s="40"/>
      <c r="BN51" s="40"/>
      <c r="BO51" s="40"/>
      <c r="BP51" s="60"/>
    </row>
    <row r="52" spans="1:68" x14ac:dyDescent="0.25">
      <c r="B52" s="67"/>
      <c r="C52" s="68"/>
      <c r="D52" s="68"/>
      <c r="E52" s="68"/>
      <c r="F52" s="68"/>
      <c r="G52" s="69"/>
      <c r="J52" s="59"/>
      <c r="K52" s="40"/>
      <c r="L52" s="40"/>
      <c r="M52" s="40"/>
      <c r="N52" s="40"/>
      <c r="O52" s="60"/>
      <c r="P52" s="87"/>
      <c r="R52" s="59"/>
      <c r="S52" s="40"/>
      <c r="T52" s="40"/>
      <c r="U52" s="40"/>
      <c r="V52" s="40"/>
      <c r="W52" s="60"/>
      <c r="BK52" s="59"/>
      <c r="BL52" s="40"/>
      <c r="BM52" s="40"/>
      <c r="BN52" s="40"/>
      <c r="BO52" s="40"/>
      <c r="BP52" s="60"/>
    </row>
    <row r="53" spans="1:68" x14ac:dyDescent="0.25">
      <c r="B53" s="67"/>
      <c r="C53" s="68"/>
      <c r="D53" s="68"/>
      <c r="E53" s="68"/>
      <c r="F53" s="68"/>
      <c r="G53" s="69"/>
      <c r="J53" s="59"/>
      <c r="K53" s="40"/>
      <c r="L53" s="40"/>
      <c r="M53" s="40"/>
      <c r="N53" s="40"/>
      <c r="O53" s="60"/>
      <c r="P53" s="87"/>
      <c r="R53" s="59"/>
      <c r="S53" s="40"/>
      <c r="T53" s="40"/>
      <c r="U53" s="40"/>
      <c r="V53" s="40"/>
      <c r="W53" s="60"/>
      <c r="BK53" s="59"/>
      <c r="BL53" s="40"/>
      <c r="BM53" s="40"/>
      <c r="BN53" s="40"/>
      <c r="BO53" s="40"/>
      <c r="BP53" s="60"/>
    </row>
    <row r="54" spans="1:68" x14ac:dyDescent="0.25">
      <c r="B54" s="67"/>
      <c r="C54" s="68"/>
      <c r="D54" s="68"/>
      <c r="E54" s="68"/>
      <c r="F54" s="68"/>
      <c r="G54" s="69"/>
      <c r="J54" s="59"/>
      <c r="K54" s="40"/>
      <c r="L54" s="40"/>
      <c r="M54" s="40"/>
      <c r="N54" s="40"/>
      <c r="O54" s="60"/>
      <c r="P54" s="87"/>
      <c r="R54" s="59"/>
      <c r="S54" s="40"/>
      <c r="T54" s="40"/>
      <c r="U54" s="40"/>
      <c r="V54" s="40"/>
      <c r="W54" s="60"/>
      <c r="BK54" s="59"/>
      <c r="BL54" s="40"/>
      <c r="BM54" s="40"/>
      <c r="BN54" s="40"/>
      <c r="BO54" s="40"/>
      <c r="BP54" s="60"/>
    </row>
    <row r="55" spans="1:68" x14ac:dyDescent="0.25">
      <c r="B55" s="67"/>
      <c r="C55" s="68"/>
      <c r="D55" s="68"/>
      <c r="E55" s="68"/>
      <c r="F55" s="68"/>
      <c r="G55" s="69"/>
      <c r="J55" s="59"/>
      <c r="K55" s="40"/>
      <c r="L55" s="40"/>
      <c r="M55" s="40"/>
      <c r="N55" s="40"/>
      <c r="O55" s="60"/>
      <c r="P55" s="87"/>
      <c r="R55" s="59"/>
      <c r="S55" s="40"/>
      <c r="T55" s="40"/>
      <c r="U55" s="40"/>
      <c r="V55" s="40"/>
      <c r="W55" s="60"/>
      <c r="BK55" s="59"/>
      <c r="BL55" s="40"/>
      <c r="BM55" s="40"/>
      <c r="BN55" s="40"/>
      <c r="BO55" s="40"/>
      <c r="BP55" s="60"/>
    </row>
    <row r="56" spans="1:68" x14ac:dyDescent="0.25">
      <c r="B56" s="67"/>
      <c r="C56" s="68"/>
      <c r="D56" s="68"/>
      <c r="E56" s="68"/>
      <c r="F56" s="68"/>
      <c r="G56" s="69"/>
      <c r="J56" s="59"/>
      <c r="K56" s="40"/>
      <c r="L56" s="40"/>
      <c r="M56" s="40"/>
      <c r="N56" s="40"/>
      <c r="O56" s="60"/>
      <c r="P56" s="87"/>
      <c r="R56" s="59"/>
      <c r="S56" s="40"/>
      <c r="T56" s="40"/>
      <c r="U56" s="40"/>
      <c r="V56" s="40"/>
      <c r="W56" s="60"/>
      <c r="BK56" s="59"/>
      <c r="BL56" s="40"/>
      <c r="BM56" s="40"/>
      <c r="BN56" s="40"/>
      <c r="BO56" s="40"/>
      <c r="BP56" s="60"/>
    </row>
    <row r="57" spans="1:68" x14ac:dyDescent="0.25">
      <c r="B57" s="67"/>
      <c r="C57" s="68"/>
      <c r="D57" s="68"/>
      <c r="E57" s="68"/>
      <c r="F57" s="68"/>
      <c r="G57" s="69"/>
      <c r="J57" s="59"/>
      <c r="K57" s="40"/>
      <c r="L57" s="40"/>
      <c r="M57" s="40"/>
      <c r="N57" s="40"/>
      <c r="O57" s="60"/>
      <c r="P57" s="87"/>
      <c r="R57" s="59"/>
      <c r="S57" s="40"/>
      <c r="T57" s="40"/>
      <c r="U57" s="40"/>
      <c r="V57" s="40"/>
      <c r="W57" s="60"/>
      <c r="BK57" s="59"/>
      <c r="BL57" s="40"/>
      <c r="BM57" s="40"/>
      <c r="BN57" s="40"/>
      <c r="BO57" s="40"/>
      <c r="BP57" s="60"/>
    </row>
    <row r="58" spans="1:68" x14ac:dyDescent="0.25">
      <c r="B58" s="67"/>
      <c r="C58" s="68"/>
      <c r="D58" s="68"/>
      <c r="E58" s="68"/>
      <c r="F58" s="68"/>
      <c r="G58" s="69"/>
      <c r="J58" s="59"/>
      <c r="K58" s="40"/>
      <c r="L58" s="40"/>
      <c r="M58" s="40"/>
      <c r="N58" s="40"/>
      <c r="O58" s="60"/>
      <c r="P58" s="87"/>
      <c r="R58" s="59"/>
      <c r="S58" s="40"/>
      <c r="T58" s="40"/>
      <c r="U58" s="40"/>
      <c r="V58" s="40"/>
      <c r="W58" s="60"/>
      <c r="BK58" s="59"/>
      <c r="BL58" s="40"/>
      <c r="BM58" s="40"/>
      <c r="BN58" s="40"/>
      <c r="BO58" s="40"/>
      <c r="BP58" s="60"/>
    </row>
    <row r="59" spans="1:68" x14ac:dyDescent="0.25">
      <c r="B59" s="67"/>
      <c r="C59" s="68"/>
      <c r="D59" s="68"/>
      <c r="E59" s="68"/>
      <c r="F59" s="68"/>
      <c r="G59" s="69"/>
      <c r="J59" s="59"/>
      <c r="K59" s="40"/>
      <c r="L59" s="40"/>
      <c r="M59" s="40"/>
      <c r="N59" s="40"/>
      <c r="O59" s="60"/>
      <c r="P59" s="87"/>
      <c r="R59" s="59"/>
      <c r="S59" s="40"/>
      <c r="T59" s="40"/>
      <c r="U59" s="40"/>
      <c r="V59" s="40"/>
      <c r="W59" s="60"/>
      <c r="BK59" s="59"/>
      <c r="BL59" s="40"/>
      <c r="BM59" s="40"/>
      <c r="BN59" s="40"/>
      <c r="BO59" s="40"/>
      <c r="BP59" s="60"/>
    </row>
    <row r="60" spans="1:68" x14ac:dyDescent="0.25">
      <c r="B60" s="67"/>
      <c r="C60" s="68"/>
      <c r="D60" s="68"/>
      <c r="E60" s="68"/>
      <c r="F60" s="68"/>
      <c r="G60" s="69"/>
      <c r="J60" s="59"/>
      <c r="K60" s="40"/>
      <c r="L60" s="40"/>
      <c r="M60" s="40"/>
      <c r="N60" s="40"/>
      <c r="O60" s="60"/>
      <c r="P60" s="87"/>
      <c r="R60" s="59"/>
      <c r="S60" s="40"/>
      <c r="T60" s="40"/>
      <c r="U60" s="40"/>
      <c r="V60" s="40"/>
      <c r="W60" s="60"/>
      <c r="BK60" s="59"/>
      <c r="BL60" s="40"/>
      <c r="BM60" s="40"/>
      <c r="BN60" s="40"/>
      <c r="BO60" s="40"/>
      <c r="BP60" s="60"/>
    </row>
    <row r="61" spans="1:68" x14ac:dyDescent="0.25">
      <c r="B61" s="67"/>
      <c r="C61" s="68"/>
      <c r="D61" s="68"/>
      <c r="E61" s="68"/>
      <c r="F61" s="68"/>
      <c r="G61" s="69"/>
      <c r="J61" s="59"/>
      <c r="K61" s="40"/>
      <c r="L61" s="40"/>
      <c r="M61" s="40"/>
      <c r="N61" s="40"/>
      <c r="O61" s="60"/>
      <c r="P61" s="87"/>
      <c r="R61" s="59"/>
      <c r="S61" s="40"/>
      <c r="T61" s="40"/>
      <c r="U61" s="40"/>
      <c r="V61" s="40"/>
      <c r="W61" s="60"/>
      <c r="BK61" s="59"/>
      <c r="BL61" s="40"/>
      <c r="BM61" s="40"/>
      <c r="BN61" s="40"/>
      <c r="BO61" s="40"/>
      <c r="BP61" s="60"/>
    </row>
    <row r="62" spans="1:68" x14ac:dyDescent="0.25">
      <c r="B62" s="67"/>
      <c r="C62" s="68"/>
      <c r="D62" s="68"/>
      <c r="E62" s="68"/>
      <c r="F62" s="68"/>
      <c r="G62" s="69"/>
      <c r="J62" s="59"/>
      <c r="K62" s="40"/>
      <c r="L62" s="40"/>
      <c r="M62" s="40"/>
      <c r="N62" s="40"/>
      <c r="O62" s="60"/>
      <c r="P62" s="87"/>
      <c r="R62" s="59"/>
      <c r="S62" s="40"/>
      <c r="T62" s="40"/>
      <c r="U62" s="40"/>
      <c r="V62" s="40"/>
      <c r="W62" s="60"/>
      <c r="BK62" s="59"/>
      <c r="BL62" s="40"/>
      <c r="BM62" s="40"/>
      <c r="BN62" s="40"/>
      <c r="BO62" s="40"/>
      <c r="BP62" s="60"/>
    </row>
    <row r="63" spans="1:68" x14ac:dyDescent="0.25">
      <c r="B63" s="67"/>
      <c r="C63" s="68"/>
      <c r="D63" s="68"/>
      <c r="E63" s="68"/>
      <c r="F63" s="68"/>
      <c r="G63" s="69"/>
      <c r="J63" s="59"/>
      <c r="K63" s="40"/>
      <c r="L63" s="40"/>
      <c r="M63" s="40"/>
      <c r="N63" s="40"/>
      <c r="O63" s="60"/>
      <c r="P63" s="87"/>
      <c r="R63" s="59"/>
      <c r="S63" s="40"/>
      <c r="T63" s="40"/>
      <c r="U63" s="40"/>
      <c r="V63" s="40"/>
      <c r="W63" s="60"/>
      <c r="BK63" s="59"/>
      <c r="BL63" s="40"/>
      <c r="BM63" s="40"/>
      <c r="BN63" s="40"/>
      <c r="BO63" s="40"/>
      <c r="BP63" s="60"/>
    </row>
    <row r="64" spans="1:68" x14ac:dyDescent="0.25">
      <c r="B64" s="67"/>
      <c r="C64" s="68"/>
      <c r="D64" s="68"/>
      <c r="E64" s="68"/>
      <c r="F64" s="68"/>
      <c r="G64" s="69"/>
      <c r="J64" s="59"/>
      <c r="K64" s="40"/>
      <c r="L64" s="40"/>
      <c r="M64" s="40"/>
      <c r="N64" s="40"/>
      <c r="O64" s="60"/>
      <c r="P64" s="87"/>
      <c r="R64" s="59"/>
      <c r="S64" s="40"/>
      <c r="T64" s="40"/>
      <c r="U64" s="40"/>
      <c r="V64" s="40"/>
      <c r="W64" s="60"/>
      <c r="BK64" s="59"/>
      <c r="BL64" s="40"/>
      <c r="BM64" s="40"/>
      <c r="BN64" s="40"/>
      <c r="BO64" s="40"/>
      <c r="BP64" s="60"/>
    </row>
    <row r="65" spans="1:68" x14ac:dyDescent="0.25">
      <c r="B65" s="67"/>
      <c r="C65" s="68"/>
      <c r="D65" s="68"/>
      <c r="E65" s="68"/>
      <c r="F65" s="68"/>
      <c r="G65" s="69"/>
      <c r="J65" s="59"/>
      <c r="K65" s="40"/>
      <c r="L65" s="40"/>
      <c r="M65" s="40"/>
      <c r="N65" s="40"/>
      <c r="O65" s="60"/>
      <c r="P65" s="87"/>
      <c r="R65" s="59"/>
      <c r="S65" s="40"/>
      <c r="T65" s="40"/>
      <c r="U65" s="40"/>
      <c r="V65" s="40"/>
      <c r="W65" s="60"/>
      <c r="BK65" s="59"/>
      <c r="BL65" s="40"/>
      <c r="BM65" s="40"/>
      <c r="BN65" s="40"/>
      <c r="BO65" s="40"/>
      <c r="BP65" s="60"/>
    </row>
    <row r="66" spans="1:68" x14ac:dyDescent="0.25">
      <c r="B66" s="67"/>
      <c r="C66" s="68"/>
      <c r="D66" s="68"/>
      <c r="E66" s="68"/>
      <c r="F66" s="68"/>
      <c r="G66" s="69"/>
      <c r="J66" s="59"/>
      <c r="K66" s="40"/>
      <c r="L66" s="40"/>
      <c r="M66" s="40"/>
      <c r="N66" s="40"/>
      <c r="O66" s="60"/>
      <c r="P66" s="87"/>
      <c r="R66" s="59"/>
      <c r="S66" s="40"/>
      <c r="T66" s="40"/>
      <c r="U66" s="40"/>
      <c r="V66" s="40"/>
      <c r="W66" s="60"/>
      <c r="BK66" s="59"/>
      <c r="BL66" s="40"/>
      <c r="BM66" s="40"/>
      <c r="BN66" s="40"/>
      <c r="BO66" s="40"/>
      <c r="BP66" s="60"/>
    </row>
    <row r="67" spans="1:68" x14ac:dyDescent="0.25">
      <c r="B67" s="67"/>
      <c r="C67" s="68"/>
      <c r="D67" s="68"/>
      <c r="E67" s="68"/>
      <c r="F67" s="68"/>
      <c r="G67" s="69"/>
      <c r="J67" s="59"/>
      <c r="K67" s="40"/>
      <c r="L67" s="40"/>
      <c r="M67" s="40"/>
      <c r="N67" s="40"/>
      <c r="O67" s="60"/>
      <c r="P67" s="87"/>
      <c r="R67" s="59"/>
      <c r="S67" s="40"/>
      <c r="T67" s="40"/>
      <c r="U67" s="40"/>
      <c r="V67" s="40"/>
      <c r="W67" s="60"/>
      <c r="BK67" s="59"/>
      <c r="BL67" s="40"/>
      <c r="BM67" s="40"/>
      <c r="BN67" s="40"/>
      <c r="BO67" s="40"/>
      <c r="BP67" s="60"/>
    </row>
    <row r="68" spans="1:68" x14ac:dyDescent="0.25">
      <c r="B68" s="67"/>
      <c r="C68" s="68"/>
      <c r="D68" s="68"/>
      <c r="E68" s="68"/>
      <c r="F68" s="68"/>
      <c r="G68" s="69"/>
      <c r="J68" s="59"/>
      <c r="K68" s="40"/>
      <c r="L68" s="40"/>
      <c r="M68" s="40"/>
      <c r="N68" s="40"/>
      <c r="O68" s="60"/>
      <c r="P68" s="87"/>
      <c r="R68" s="59"/>
      <c r="S68" s="40"/>
      <c r="T68" s="40"/>
      <c r="U68" s="40"/>
      <c r="V68" s="40"/>
      <c r="W68" s="60"/>
      <c r="BK68" s="59"/>
      <c r="BL68" s="40"/>
      <c r="BM68" s="40"/>
      <c r="BN68" s="40"/>
      <c r="BO68" s="40"/>
      <c r="BP68" s="60"/>
    </row>
    <row r="69" spans="1:68" x14ac:dyDescent="0.25">
      <c r="B69" s="67"/>
      <c r="C69" s="68"/>
      <c r="D69" s="68"/>
      <c r="E69" s="68"/>
      <c r="F69" s="68"/>
      <c r="G69" s="69"/>
      <c r="J69" s="59"/>
      <c r="K69" s="40"/>
      <c r="L69" s="40"/>
      <c r="M69" s="40"/>
      <c r="N69" s="40"/>
      <c r="O69" s="60"/>
      <c r="P69" s="87"/>
      <c r="R69" s="59"/>
      <c r="S69" s="40"/>
      <c r="T69" s="40"/>
      <c r="U69" s="40"/>
      <c r="V69" s="40"/>
      <c r="W69" s="60"/>
      <c r="BK69" s="59"/>
      <c r="BL69" s="40"/>
      <c r="BM69" s="40"/>
      <c r="BN69" s="40"/>
      <c r="BO69" s="40"/>
      <c r="BP69" s="60"/>
    </row>
    <row r="70" spans="1:68" ht="15.75" thickBot="1" x14ac:dyDescent="0.3">
      <c r="B70" s="70"/>
      <c r="C70" s="71"/>
      <c r="D70" s="71"/>
      <c r="E70" s="71"/>
      <c r="F70" s="71"/>
      <c r="G70" s="72"/>
      <c r="J70" s="61"/>
      <c r="K70" s="62"/>
      <c r="L70" s="62"/>
      <c r="M70" s="62"/>
      <c r="N70" s="62"/>
      <c r="O70" s="63"/>
      <c r="P70" s="87"/>
      <c r="R70" s="61"/>
      <c r="S70" s="62"/>
      <c r="T70" s="62"/>
      <c r="U70" s="62"/>
      <c r="V70" s="62"/>
      <c r="W70" s="63"/>
      <c r="BK70" s="61"/>
      <c r="BL70" s="62"/>
      <c r="BM70" s="62"/>
      <c r="BN70" s="62"/>
      <c r="BO70" s="62"/>
      <c r="BP70" s="63"/>
    </row>
    <row r="72" spans="1:68" ht="15.75" thickBot="1" x14ac:dyDescent="0.3">
      <c r="A72" s="32" t="s">
        <v>66</v>
      </c>
      <c r="I72" t="s">
        <v>235</v>
      </c>
      <c r="BJ72" s="38" t="s">
        <v>73</v>
      </c>
    </row>
    <row r="73" spans="1:68" x14ac:dyDescent="0.25">
      <c r="A73" s="33">
        <v>251100</v>
      </c>
      <c r="B73" s="49">
        <v>41</v>
      </c>
      <c r="C73" s="57"/>
      <c r="D73" s="57"/>
      <c r="E73" s="57"/>
      <c r="F73" s="57"/>
      <c r="G73" s="58"/>
      <c r="I73">
        <v>31</v>
      </c>
      <c r="J73" s="49">
        <v>27</v>
      </c>
      <c r="K73" s="57"/>
      <c r="L73" s="57"/>
      <c r="M73" s="57"/>
      <c r="N73" s="57"/>
      <c r="O73" s="58"/>
      <c r="P73" s="87"/>
      <c r="Q73" s="87"/>
      <c r="R73" s="87"/>
      <c r="S73" s="87"/>
      <c r="T73" s="87"/>
      <c r="U73" s="87"/>
      <c r="V73" s="87"/>
      <c r="W73" s="87"/>
      <c r="BJ73">
        <v>4</v>
      </c>
      <c r="BK73" s="49">
        <v>0</v>
      </c>
      <c r="BL73" s="57"/>
      <c r="BM73" s="57"/>
      <c r="BN73" s="57"/>
      <c r="BO73" s="57"/>
      <c r="BP73" s="58"/>
    </row>
    <row r="74" spans="1:68" x14ac:dyDescent="0.25">
      <c r="B74" s="59"/>
      <c r="C74" s="40"/>
      <c r="D74" s="40"/>
      <c r="E74" s="40"/>
      <c r="F74" s="40"/>
      <c r="G74" s="60"/>
      <c r="J74" s="59"/>
      <c r="K74" s="40"/>
      <c r="L74" s="40"/>
      <c r="M74" s="40"/>
      <c r="N74" s="40"/>
      <c r="O74" s="60"/>
      <c r="P74" s="87"/>
      <c r="Q74" s="87"/>
      <c r="R74" s="87"/>
      <c r="S74" s="87"/>
      <c r="T74" s="87"/>
      <c r="U74" s="87"/>
      <c r="V74" s="87"/>
      <c r="W74" s="87"/>
      <c r="BK74" s="59"/>
      <c r="BL74" s="40"/>
      <c r="BM74" s="40"/>
      <c r="BN74" s="40"/>
      <c r="BO74" s="40"/>
      <c r="BP74" s="60"/>
    </row>
    <row r="75" spans="1:68" x14ac:dyDescent="0.25">
      <c r="B75" s="59"/>
      <c r="C75" s="40"/>
      <c r="D75" s="40"/>
      <c r="E75" s="40"/>
      <c r="F75" s="40"/>
      <c r="G75" s="60"/>
      <c r="J75" s="59"/>
      <c r="K75" s="40"/>
      <c r="L75" s="40"/>
      <c r="M75" s="40"/>
      <c r="N75" s="40"/>
      <c r="O75" s="60"/>
      <c r="P75" s="87"/>
      <c r="Q75" s="87"/>
      <c r="R75" s="87"/>
      <c r="S75" s="87"/>
      <c r="T75" s="87"/>
      <c r="U75" s="87"/>
      <c r="V75" s="87"/>
      <c r="W75" s="87"/>
      <c r="BK75" s="59"/>
      <c r="BL75" s="40"/>
      <c r="BM75" s="40"/>
      <c r="BN75" s="40"/>
      <c r="BO75" s="40"/>
      <c r="BP75" s="60"/>
    </row>
    <row r="76" spans="1:68" x14ac:dyDescent="0.25">
      <c r="B76" s="59"/>
      <c r="C76" s="40"/>
      <c r="D76" s="40"/>
      <c r="E76" s="40"/>
      <c r="F76" s="40"/>
      <c r="G76" s="60"/>
      <c r="J76" s="59"/>
      <c r="K76" s="40"/>
      <c r="L76" s="40"/>
      <c r="M76" s="40"/>
      <c r="N76" s="40"/>
      <c r="O76" s="60"/>
      <c r="P76" s="87"/>
      <c r="Q76" s="87"/>
      <c r="R76" s="87"/>
      <c r="S76" s="87"/>
      <c r="T76" s="87"/>
      <c r="U76" s="87"/>
      <c r="V76" s="87"/>
      <c r="W76" s="87"/>
      <c r="BK76" s="59"/>
      <c r="BL76" s="40"/>
      <c r="BM76" s="40"/>
      <c r="BN76" s="40"/>
      <c r="BO76" s="40"/>
      <c r="BP76" s="60"/>
    </row>
    <row r="77" spans="1:68" x14ac:dyDescent="0.25">
      <c r="B77" s="59"/>
      <c r="C77" s="40"/>
      <c r="D77" s="40"/>
      <c r="E77" s="40"/>
      <c r="F77" s="40"/>
      <c r="G77" s="60"/>
      <c r="J77" s="59"/>
      <c r="K77" s="40"/>
      <c r="L77" s="40"/>
      <c r="M77" s="40"/>
      <c r="N77" s="40"/>
      <c r="O77" s="60"/>
      <c r="P77" s="87"/>
      <c r="Q77" s="87"/>
      <c r="R77" s="87"/>
      <c r="S77" s="87"/>
      <c r="T77" s="87"/>
      <c r="U77" s="87"/>
      <c r="V77" s="87"/>
      <c r="W77" s="87"/>
      <c r="BK77" s="59"/>
      <c r="BL77" s="40"/>
      <c r="BM77" s="40"/>
      <c r="BN77" s="40"/>
      <c r="BO77" s="40"/>
      <c r="BP77" s="60"/>
    </row>
    <row r="78" spans="1:68" x14ac:dyDescent="0.25">
      <c r="B78" s="59"/>
      <c r="C78" s="40"/>
      <c r="D78" s="40"/>
      <c r="E78" s="40"/>
      <c r="F78" s="40"/>
      <c r="G78" s="60"/>
      <c r="J78" s="59"/>
      <c r="K78" s="40"/>
      <c r="L78" s="40"/>
      <c r="M78" s="40"/>
      <c r="N78" s="40"/>
      <c r="O78" s="60"/>
      <c r="P78" s="87"/>
      <c r="Q78" s="87"/>
      <c r="R78" s="87"/>
      <c r="S78" s="87"/>
      <c r="T78" s="87"/>
      <c r="U78" s="87"/>
      <c r="V78" s="87"/>
      <c r="W78" s="87"/>
      <c r="BK78" s="59"/>
      <c r="BL78" s="40"/>
      <c r="BM78" s="40"/>
      <c r="BN78" s="40"/>
      <c r="BO78" s="40"/>
      <c r="BP78" s="60"/>
    </row>
    <row r="79" spans="1:68" x14ac:dyDescent="0.25">
      <c r="B79" s="59"/>
      <c r="C79" s="40"/>
      <c r="D79" s="40"/>
      <c r="E79" s="40"/>
      <c r="F79" s="40"/>
      <c r="G79" s="60"/>
      <c r="J79" s="59"/>
      <c r="K79" s="40"/>
      <c r="L79" s="40"/>
      <c r="M79" s="40"/>
      <c r="N79" s="40"/>
      <c r="O79" s="60"/>
      <c r="P79" s="87"/>
      <c r="Q79" s="87"/>
      <c r="R79" s="87"/>
      <c r="S79" s="87"/>
      <c r="T79" s="87"/>
      <c r="U79" s="87"/>
      <c r="V79" s="87"/>
      <c r="W79" s="87"/>
      <c r="BK79" s="59"/>
      <c r="BL79" s="40"/>
      <c r="BM79" s="40"/>
      <c r="BN79" s="40"/>
      <c r="BO79" s="40"/>
      <c r="BP79" s="60"/>
    </row>
    <row r="80" spans="1:68" x14ac:dyDescent="0.25">
      <c r="B80" s="59"/>
      <c r="C80" s="40"/>
      <c r="D80" s="40"/>
      <c r="E80" s="40"/>
      <c r="F80" s="40"/>
      <c r="G80" s="60"/>
      <c r="J80" s="59"/>
      <c r="K80" s="40"/>
      <c r="L80" s="40"/>
      <c r="M80" s="40"/>
      <c r="N80" s="40"/>
      <c r="O80" s="60"/>
      <c r="P80" s="87"/>
      <c r="Q80" s="87"/>
      <c r="R80" s="87"/>
      <c r="S80" s="87"/>
      <c r="T80" s="87"/>
      <c r="U80" s="87"/>
      <c r="V80" s="87"/>
      <c r="W80" s="87"/>
      <c r="BK80" s="59"/>
      <c r="BL80" s="40"/>
      <c r="BM80" s="40"/>
      <c r="BN80" s="40"/>
      <c r="BO80" s="40"/>
      <c r="BP80" s="60"/>
    </row>
    <row r="81" spans="1:68" x14ac:dyDescent="0.25">
      <c r="B81" s="59"/>
      <c r="C81" s="40"/>
      <c r="D81" s="40"/>
      <c r="E81" s="40"/>
      <c r="F81" s="40"/>
      <c r="G81" s="60"/>
      <c r="J81" s="59"/>
      <c r="K81" s="40"/>
      <c r="L81" s="40"/>
      <c r="M81" s="40"/>
      <c r="N81" s="40"/>
      <c r="O81" s="60"/>
      <c r="P81" s="87"/>
      <c r="Q81" s="87"/>
      <c r="R81" s="87"/>
      <c r="S81" s="87"/>
      <c r="T81" s="87"/>
      <c r="U81" s="87"/>
      <c r="V81" s="87"/>
      <c r="W81" s="87"/>
      <c r="BK81" s="59"/>
      <c r="BL81" s="40"/>
      <c r="BM81" s="40"/>
      <c r="BN81" s="40"/>
      <c r="BO81" s="40"/>
      <c r="BP81" s="60"/>
    </row>
    <row r="82" spans="1:68" x14ac:dyDescent="0.25">
      <c r="B82" s="59"/>
      <c r="C82" s="40"/>
      <c r="D82" s="40"/>
      <c r="E82" s="40"/>
      <c r="F82" s="40"/>
      <c r="G82" s="60"/>
      <c r="J82" s="59"/>
      <c r="K82" s="40"/>
      <c r="L82" s="40"/>
      <c r="M82" s="40"/>
      <c r="N82" s="40"/>
      <c r="O82" s="60"/>
      <c r="P82" s="87"/>
      <c r="Q82" s="87"/>
      <c r="R82" s="87"/>
      <c r="S82" s="87"/>
      <c r="T82" s="87"/>
      <c r="U82" s="87"/>
      <c r="V82" s="87"/>
      <c r="W82" s="87"/>
      <c r="BK82" s="59"/>
      <c r="BL82" s="40"/>
      <c r="BM82" s="40"/>
      <c r="BN82" s="40"/>
      <c r="BO82" s="40"/>
      <c r="BP82" s="60"/>
    </row>
    <row r="83" spans="1:68" x14ac:dyDescent="0.25">
      <c r="B83" s="59"/>
      <c r="C83" s="40"/>
      <c r="D83" s="40"/>
      <c r="E83" s="40"/>
      <c r="F83" s="40"/>
      <c r="G83" s="60"/>
      <c r="J83" s="59"/>
      <c r="K83" s="40"/>
      <c r="L83" s="40"/>
      <c r="M83" s="40"/>
      <c r="N83" s="40"/>
      <c r="O83" s="60"/>
      <c r="P83" s="87"/>
      <c r="Q83" s="87"/>
      <c r="R83" s="87"/>
      <c r="S83" s="87"/>
      <c r="T83" s="87"/>
      <c r="U83" s="87"/>
      <c r="V83" s="87"/>
      <c r="W83" s="87"/>
      <c r="BK83" s="59"/>
      <c r="BL83" s="40"/>
      <c r="BM83" s="40"/>
      <c r="BN83" s="40"/>
      <c r="BO83" s="40"/>
      <c r="BP83" s="60"/>
    </row>
    <row r="84" spans="1:68" x14ac:dyDescent="0.25">
      <c r="B84" s="59"/>
      <c r="C84" s="40"/>
      <c r="D84" s="40"/>
      <c r="E84" s="40"/>
      <c r="F84" s="40"/>
      <c r="G84" s="60"/>
      <c r="J84" s="59"/>
      <c r="K84" s="40"/>
      <c r="L84" s="40"/>
      <c r="M84" s="40"/>
      <c r="N84" s="40"/>
      <c r="O84" s="60"/>
      <c r="P84" s="87"/>
      <c r="Q84" s="87"/>
      <c r="R84" s="87"/>
      <c r="S84" s="87"/>
      <c r="T84" s="87"/>
      <c r="U84" s="87"/>
      <c r="V84" s="87"/>
      <c r="W84" s="87"/>
      <c r="BK84" s="59"/>
      <c r="BL84" s="40"/>
      <c r="BM84" s="40"/>
      <c r="BN84" s="40"/>
      <c r="BO84" s="40"/>
      <c r="BP84" s="60"/>
    </row>
    <row r="85" spans="1:68" x14ac:dyDescent="0.25">
      <c r="B85" s="59"/>
      <c r="C85" s="40"/>
      <c r="D85" s="40"/>
      <c r="E85" s="40"/>
      <c r="F85" s="40"/>
      <c r="G85" s="60"/>
      <c r="J85" s="59"/>
      <c r="K85" s="40"/>
      <c r="L85" s="40"/>
      <c r="M85" s="40"/>
      <c r="N85" s="40"/>
      <c r="O85" s="60"/>
      <c r="P85" s="87"/>
      <c r="Q85" s="87"/>
      <c r="R85" s="87"/>
      <c r="S85" s="87"/>
      <c r="T85" s="87"/>
      <c r="U85" s="87"/>
      <c r="V85" s="87"/>
      <c r="W85" s="87"/>
      <c r="BK85" s="59"/>
      <c r="BL85" s="40"/>
      <c r="BM85" s="40"/>
      <c r="BN85" s="40"/>
      <c r="BO85" s="40"/>
      <c r="BP85" s="60"/>
    </row>
    <row r="86" spans="1:68" x14ac:dyDescent="0.25">
      <c r="B86" s="59"/>
      <c r="C86" s="40"/>
      <c r="D86" s="40"/>
      <c r="E86" s="40"/>
      <c r="F86" s="40"/>
      <c r="G86" s="60"/>
      <c r="J86" s="59"/>
      <c r="K86" s="40"/>
      <c r="L86" s="40"/>
      <c r="M86" s="40"/>
      <c r="N86" s="40"/>
      <c r="O86" s="60"/>
      <c r="P86" s="87"/>
      <c r="Q86" s="87"/>
      <c r="R86" s="87"/>
      <c r="S86" s="87"/>
      <c r="T86" s="87"/>
      <c r="U86" s="87"/>
      <c r="V86" s="87"/>
      <c r="W86" s="87"/>
      <c r="BK86" s="59"/>
      <c r="BL86" s="40"/>
      <c r="BM86" s="40"/>
      <c r="BN86" s="40"/>
      <c r="BO86" s="40"/>
      <c r="BP86" s="60"/>
    </row>
    <row r="87" spans="1:68" x14ac:dyDescent="0.25">
      <c r="B87" s="59"/>
      <c r="C87" s="40"/>
      <c r="D87" s="40"/>
      <c r="E87" s="40"/>
      <c r="F87" s="40"/>
      <c r="G87" s="60"/>
      <c r="J87" s="59"/>
      <c r="K87" s="40"/>
      <c r="L87" s="40"/>
      <c r="M87" s="40"/>
      <c r="N87" s="40"/>
      <c r="O87" s="60"/>
      <c r="P87" s="87"/>
      <c r="Q87" s="87"/>
      <c r="R87" s="87"/>
      <c r="S87" s="87"/>
      <c r="T87" s="87"/>
      <c r="U87" s="87"/>
      <c r="V87" s="87"/>
      <c r="W87" s="87"/>
      <c r="BK87" s="59"/>
      <c r="BL87" s="40"/>
      <c r="BM87" s="40"/>
      <c r="BN87" s="40"/>
      <c r="BO87" s="40"/>
      <c r="BP87" s="60"/>
    </row>
    <row r="88" spans="1:68" x14ac:dyDescent="0.25">
      <c r="B88" s="59"/>
      <c r="C88" s="40"/>
      <c r="D88" s="40"/>
      <c r="E88" s="40"/>
      <c r="F88" s="40"/>
      <c r="G88" s="60"/>
      <c r="J88" s="59"/>
      <c r="K88" s="40"/>
      <c r="L88" s="40"/>
      <c r="M88" s="40"/>
      <c r="N88" s="40"/>
      <c r="O88" s="60"/>
      <c r="P88" s="87"/>
      <c r="Q88" s="87"/>
      <c r="R88" s="87"/>
      <c r="S88" s="87"/>
      <c r="T88" s="87"/>
      <c r="U88" s="87"/>
      <c r="V88" s="87"/>
      <c r="W88" s="87"/>
      <c r="BK88" s="59"/>
      <c r="BL88" s="40"/>
      <c r="BM88" s="40"/>
      <c r="BN88" s="40"/>
      <c r="BO88" s="40"/>
      <c r="BP88" s="60"/>
    </row>
    <row r="89" spans="1:68" x14ac:dyDescent="0.25">
      <c r="B89" s="59"/>
      <c r="C89" s="40"/>
      <c r="D89" s="40"/>
      <c r="E89" s="40"/>
      <c r="F89" s="40"/>
      <c r="G89" s="60"/>
      <c r="J89" s="59"/>
      <c r="K89" s="40"/>
      <c r="L89" s="40"/>
      <c r="M89" s="40"/>
      <c r="N89" s="40"/>
      <c r="O89" s="60"/>
      <c r="P89" s="87"/>
      <c r="Q89" s="87"/>
      <c r="R89" s="87"/>
      <c r="S89" s="87"/>
      <c r="T89" s="87"/>
      <c r="U89" s="87"/>
      <c r="V89" s="87"/>
      <c r="W89" s="87"/>
      <c r="BK89" s="59"/>
      <c r="BL89" s="40"/>
      <c r="BM89" s="40"/>
      <c r="BN89" s="40"/>
      <c r="BO89" s="40"/>
      <c r="BP89" s="60"/>
    </row>
    <row r="90" spans="1:68" x14ac:dyDescent="0.25">
      <c r="B90" s="59"/>
      <c r="C90" s="40"/>
      <c r="D90" s="40"/>
      <c r="E90" s="40"/>
      <c r="F90" s="40"/>
      <c r="G90" s="60"/>
      <c r="J90" s="59"/>
      <c r="K90" s="40"/>
      <c r="L90" s="40"/>
      <c r="M90" s="40"/>
      <c r="N90" s="40"/>
      <c r="O90" s="60"/>
      <c r="P90" s="87"/>
      <c r="Q90" s="87"/>
      <c r="R90" s="87"/>
      <c r="S90" s="87"/>
      <c r="T90" s="87"/>
      <c r="U90" s="87"/>
      <c r="V90" s="87"/>
      <c r="W90" s="87"/>
      <c r="BK90" s="59"/>
      <c r="BL90" s="40"/>
      <c r="BM90" s="40"/>
      <c r="BN90" s="40"/>
      <c r="BO90" s="40"/>
      <c r="BP90" s="60"/>
    </row>
    <row r="91" spans="1:68" x14ac:dyDescent="0.25">
      <c r="B91" s="59"/>
      <c r="C91" s="40"/>
      <c r="D91" s="40"/>
      <c r="E91" s="40"/>
      <c r="F91" s="40"/>
      <c r="G91" s="60"/>
      <c r="J91" s="59"/>
      <c r="K91" s="40"/>
      <c r="L91" s="40"/>
      <c r="M91" s="40"/>
      <c r="N91" s="40"/>
      <c r="O91" s="60"/>
      <c r="P91" s="87"/>
      <c r="Q91" s="87"/>
      <c r="R91" s="87"/>
      <c r="S91" s="87"/>
      <c r="T91" s="87"/>
      <c r="U91" s="87"/>
      <c r="V91" s="87"/>
      <c r="W91" s="87"/>
      <c r="BK91" s="59"/>
      <c r="BL91" s="40"/>
      <c r="BM91" s="40"/>
      <c r="BN91" s="40"/>
      <c r="BO91" s="40"/>
      <c r="BP91" s="60"/>
    </row>
    <row r="92" spans="1:68" x14ac:dyDescent="0.25">
      <c r="B92" s="59"/>
      <c r="C92" s="40"/>
      <c r="D92" s="40"/>
      <c r="E92" s="40"/>
      <c r="F92" s="40"/>
      <c r="G92" s="60"/>
      <c r="J92" s="59"/>
      <c r="K92" s="40"/>
      <c r="L92" s="40"/>
      <c r="M92" s="40"/>
      <c r="N92" s="40"/>
      <c r="O92" s="60"/>
      <c r="P92" s="87"/>
      <c r="Q92" s="87"/>
      <c r="R92" s="87"/>
      <c r="S92" s="87"/>
      <c r="T92" s="87"/>
      <c r="U92" s="87"/>
      <c r="V92" s="87"/>
      <c r="W92" s="87"/>
      <c r="BK92" s="59"/>
      <c r="BL92" s="40"/>
      <c r="BM92" s="40"/>
      <c r="BN92" s="40"/>
      <c r="BO92" s="40"/>
      <c r="BP92" s="60"/>
    </row>
    <row r="93" spans="1:68" ht="15.75" thickBot="1" x14ac:dyDescent="0.3">
      <c r="B93" s="61"/>
      <c r="C93" s="62"/>
      <c r="D93" s="62"/>
      <c r="E93" s="62"/>
      <c r="F93" s="62"/>
      <c r="G93" s="63"/>
      <c r="J93" s="61"/>
      <c r="K93" s="62"/>
      <c r="L93" s="62"/>
      <c r="M93" s="62"/>
      <c r="N93" s="62"/>
      <c r="O93" s="63"/>
      <c r="P93" s="87"/>
      <c r="Q93" s="87"/>
      <c r="R93" s="87"/>
      <c r="S93" s="87"/>
      <c r="T93" s="87"/>
      <c r="U93" s="87"/>
      <c r="V93" s="87"/>
      <c r="W93" s="87"/>
      <c r="BK93" s="61"/>
      <c r="BL93" s="62"/>
      <c r="BM93" s="62"/>
      <c r="BN93" s="62"/>
      <c r="BO93" s="62"/>
      <c r="BP93" s="63"/>
    </row>
    <row r="95" spans="1:68" ht="15.75" thickBot="1" x14ac:dyDescent="0.3">
      <c r="A95" s="12" t="s">
        <v>63</v>
      </c>
      <c r="I95" t="s">
        <v>80</v>
      </c>
      <c r="Q95" t="s">
        <v>79</v>
      </c>
    </row>
    <row r="96" spans="1:68" x14ac:dyDescent="0.25">
      <c r="A96" s="33">
        <v>250001</v>
      </c>
      <c r="B96" s="49">
        <v>35</v>
      </c>
      <c r="C96" s="57"/>
      <c r="D96" s="57"/>
      <c r="E96" s="57"/>
      <c r="F96" s="57"/>
      <c r="G96" s="58"/>
      <c r="I96">
        <v>41</v>
      </c>
      <c r="J96" s="49">
        <v>43</v>
      </c>
      <c r="K96" s="57"/>
      <c r="L96" s="57"/>
      <c r="M96" s="57"/>
      <c r="N96" s="57"/>
      <c r="O96" s="58"/>
      <c r="P96" s="87"/>
      <c r="Q96" s="87">
        <v>41</v>
      </c>
      <c r="R96" s="49">
        <v>43</v>
      </c>
      <c r="S96" s="57"/>
      <c r="T96" s="57"/>
      <c r="U96" s="57"/>
      <c r="V96" s="57"/>
      <c r="W96" s="58"/>
    </row>
    <row r="97" spans="2:23" x14ac:dyDescent="0.25">
      <c r="B97" s="59"/>
      <c r="C97" s="40"/>
      <c r="D97" s="40"/>
      <c r="E97" s="40"/>
      <c r="F97" s="40"/>
      <c r="G97" s="60"/>
      <c r="J97" s="59"/>
      <c r="K97" s="40"/>
      <c r="L97" s="40"/>
      <c r="M97" s="40"/>
      <c r="N97" s="40"/>
      <c r="O97" s="60"/>
      <c r="P97" s="87"/>
      <c r="Q97" s="87"/>
      <c r="R97" s="59"/>
      <c r="S97" s="40"/>
      <c r="T97" s="40"/>
      <c r="U97" s="40"/>
      <c r="V97" s="40"/>
      <c r="W97" s="60"/>
    </row>
    <row r="98" spans="2:23" x14ac:dyDescent="0.25">
      <c r="B98" s="59"/>
      <c r="C98" s="40"/>
      <c r="D98" s="40"/>
      <c r="E98" s="40"/>
      <c r="F98" s="40"/>
      <c r="G98" s="60"/>
      <c r="J98" s="59"/>
      <c r="K98" s="40"/>
      <c r="L98" s="40"/>
      <c r="M98" s="40"/>
      <c r="N98" s="40"/>
      <c r="O98" s="60"/>
      <c r="P98" s="87"/>
      <c r="Q98" s="87"/>
      <c r="R98" s="59"/>
      <c r="S98" s="40"/>
      <c r="T98" s="40"/>
      <c r="U98" s="40"/>
      <c r="V98" s="40"/>
      <c r="W98" s="60"/>
    </row>
    <row r="99" spans="2:23" x14ac:dyDescent="0.25">
      <c r="B99" s="59"/>
      <c r="C99" s="40"/>
      <c r="D99" s="40"/>
      <c r="E99" s="40"/>
      <c r="F99" s="40"/>
      <c r="G99" s="60"/>
      <c r="J99" s="59"/>
      <c r="K99" s="40"/>
      <c r="L99" s="40"/>
      <c r="M99" s="40"/>
      <c r="N99" s="40"/>
      <c r="O99" s="60"/>
      <c r="P99" s="87"/>
      <c r="Q99" s="87"/>
      <c r="R99" s="59"/>
      <c r="S99" s="40"/>
      <c r="T99" s="40"/>
      <c r="U99" s="40"/>
      <c r="V99" s="40"/>
      <c r="W99" s="60"/>
    </row>
    <row r="100" spans="2:23" x14ac:dyDescent="0.25">
      <c r="B100" s="59"/>
      <c r="C100" s="40"/>
      <c r="D100" s="40"/>
      <c r="E100" s="40"/>
      <c r="F100" s="40"/>
      <c r="G100" s="60"/>
      <c r="J100" s="59"/>
      <c r="K100" s="40"/>
      <c r="L100" s="40"/>
      <c r="M100" s="40"/>
      <c r="N100" s="40"/>
      <c r="O100" s="60"/>
      <c r="P100" s="87"/>
      <c r="Q100" s="87"/>
      <c r="R100" s="59"/>
      <c r="S100" s="40"/>
      <c r="T100" s="40"/>
      <c r="U100" s="40"/>
      <c r="V100" s="40"/>
      <c r="W100" s="60"/>
    </row>
    <row r="101" spans="2:23" x14ac:dyDescent="0.25">
      <c r="B101" s="59"/>
      <c r="C101" s="40"/>
      <c r="D101" s="40"/>
      <c r="E101" s="40"/>
      <c r="F101" s="40"/>
      <c r="G101" s="60"/>
      <c r="J101" s="59"/>
      <c r="K101" s="40"/>
      <c r="L101" s="40"/>
      <c r="M101" s="40"/>
      <c r="N101" s="40"/>
      <c r="O101" s="60"/>
      <c r="P101" s="87"/>
      <c r="Q101" s="87"/>
      <c r="R101" s="59"/>
      <c r="S101" s="40"/>
      <c r="T101" s="40"/>
      <c r="U101" s="40"/>
      <c r="V101" s="40"/>
      <c r="W101" s="60"/>
    </row>
    <row r="102" spans="2:23" x14ac:dyDescent="0.25">
      <c r="B102" s="59"/>
      <c r="C102" s="40"/>
      <c r="D102" s="40"/>
      <c r="E102" s="40"/>
      <c r="F102" s="40"/>
      <c r="G102" s="60"/>
      <c r="J102" s="59"/>
      <c r="K102" s="40"/>
      <c r="L102" s="40"/>
      <c r="M102" s="40"/>
      <c r="N102" s="40"/>
      <c r="O102" s="60"/>
      <c r="P102" s="87"/>
      <c r="Q102" s="87"/>
      <c r="R102" s="59"/>
      <c r="S102" s="40"/>
      <c r="T102" s="40"/>
      <c r="U102" s="40"/>
      <c r="V102" s="40"/>
      <c r="W102" s="60"/>
    </row>
    <row r="103" spans="2:23" x14ac:dyDescent="0.25">
      <c r="B103" s="59"/>
      <c r="C103" s="40"/>
      <c r="D103" s="40"/>
      <c r="E103" s="40"/>
      <c r="F103" s="40"/>
      <c r="G103" s="60"/>
      <c r="J103" s="59"/>
      <c r="K103" s="40"/>
      <c r="L103" s="40"/>
      <c r="M103" s="40"/>
      <c r="N103" s="40"/>
      <c r="O103" s="60"/>
      <c r="P103" s="87"/>
      <c r="Q103" s="87"/>
      <c r="R103" s="59"/>
      <c r="S103" s="40"/>
      <c r="T103" s="40"/>
      <c r="U103" s="40"/>
      <c r="V103" s="40"/>
      <c r="W103" s="60"/>
    </row>
    <row r="104" spans="2:23" x14ac:dyDescent="0.25">
      <c r="B104" s="59"/>
      <c r="C104" s="40"/>
      <c r="D104" s="40"/>
      <c r="E104" s="40"/>
      <c r="F104" s="40"/>
      <c r="G104" s="60"/>
      <c r="J104" s="59"/>
      <c r="K104" s="40"/>
      <c r="L104" s="40"/>
      <c r="M104" s="40"/>
      <c r="N104" s="40"/>
      <c r="O104" s="60"/>
      <c r="P104" s="87"/>
      <c r="Q104" s="87"/>
      <c r="R104" s="59"/>
      <c r="S104" s="40"/>
      <c r="T104" s="40"/>
      <c r="U104" s="40"/>
      <c r="V104" s="40"/>
      <c r="W104" s="60"/>
    </row>
    <row r="105" spans="2:23" x14ac:dyDescent="0.25">
      <c r="B105" s="59"/>
      <c r="C105" s="40"/>
      <c r="D105" s="40"/>
      <c r="E105" s="40"/>
      <c r="F105" s="40"/>
      <c r="G105" s="60"/>
      <c r="J105" s="59"/>
      <c r="K105" s="40"/>
      <c r="L105" s="40"/>
      <c r="M105" s="40"/>
      <c r="N105" s="40"/>
      <c r="O105" s="60"/>
      <c r="P105" s="87"/>
      <c r="Q105" s="87"/>
      <c r="R105" s="59"/>
      <c r="S105" s="40"/>
      <c r="T105" s="40"/>
      <c r="U105" s="40"/>
      <c r="V105" s="40"/>
      <c r="W105" s="60"/>
    </row>
    <row r="106" spans="2:23" x14ac:dyDescent="0.25">
      <c r="B106" s="59"/>
      <c r="C106" s="40"/>
      <c r="D106" s="40"/>
      <c r="E106" s="40"/>
      <c r="F106" s="40"/>
      <c r="G106" s="60"/>
      <c r="J106" s="59"/>
      <c r="K106" s="40"/>
      <c r="L106" s="40"/>
      <c r="M106" s="40"/>
      <c r="N106" s="40"/>
      <c r="O106" s="60"/>
      <c r="P106" s="87"/>
      <c r="Q106" s="87"/>
      <c r="R106" s="59"/>
      <c r="S106" s="40"/>
      <c r="T106" s="40"/>
      <c r="U106" s="40"/>
      <c r="V106" s="40"/>
      <c r="W106" s="60"/>
    </row>
    <row r="107" spans="2:23" x14ac:dyDescent="0.25">
      <c r="B107" s="59"/>
      <c r="C107" s="40"/>
      <c r="D107" s="40"/>
      <c r="E107" s="40"/>
      <c r="F107" s="40"/>
      <c r="G107" s="60"/>
      <c r="J107" s="59"/>
      <c r="K107" s="40"/>
      <c r="L107" s="40"/>
      <c r="M107" s="40"/>
      <c r="N107" s="40"/>
      <c r="O107" s="60"/>
      <c r="P107" s="87"/>
      <c r="Q107" s="87"/>
      <c r="R107" s="59"/>
      <c r="S107" s="40"/>
      <c r="T107" s="40"/>
      <c r="U107" s="40"/>
      <c r="V107" s="40"/>
      <c r="W107" s="60"/>
    </row>
    <row r="108" spans="2:23" x14ac:dyDescent="0.25">
      <c r="B108" s="59"/>
      <c r="C108" s="40"/>
      <c r="D108" s="40"/>
      <c r="E108" s="40"/>
      <c r="F108" s="40"/>
      <c r="G108" s="60"/>
      <c r="J108" s="59"/>
      <c r="K108" s="40"/>
      <c r="L108" s="40"/>
      <c r="M108" s="40"/>
      <c r="N108" s="40"/>
      <c r="O108" s="60"/>
      <c r="P108" s="87"/>
      <c r="Q108" s="87"/>
      <c r="R108" s="59"/>
      <c r="S108" s="40"/>
      <c r="T108" s="40"/>
      <c r="U108" s="40"/>
      <c r="V108" s="40"/>
      <c r="W108" s="60"/>
    </row>
    <row r="109" spans="2:23" x14ac:dyDescent="0.25">
      <c r="B109" s="59"/>
      <c r="C109" s="40"/>
      <c r="D109" s="40"/>
      <c r="E109" s="40"/>
      <c r="F109" s="40"/>
      <c r="G109" s="60"/>
      <c r="J109" s="59"/>
      <c r="K109" s="40"/>
      <c r="L109" s="40"/>
      <c r="M109" s="40"/>
      <c r="N109" s="40"/>
      <c r="O109" s="60"/>
      <c r="P109" s="87"/>
      <c r="Q109" s="87"/>
      <c r="R109" s="59"/>
      <c r="S109" s="40"/>
      <c r="T109" s="40"/>
      <c r="U109" s="40"/>
      <c r="V109" s="40"/>
      <c r="W109" s="60"/>
    </row>
    <row r="110" spans="2:23" x14ac:dyDescent="0.25">
      <c r="B110" s="59"/>
      <c r="C110" s="40"/>
      <c r="D110" s="40"/>
      <c r="E110" s="40"/>
      <c r="F110" s="40"/>
      <c r="G110" s="60"/>
      <c r="J110" s="59"/>
      <c r="K110" s="40"/>
      <c r="L110" s="40"/>
      <c r="M110" s="40"/>
      <c r="N110" s="40"/>
      <c r="O110" s="60"/>
      <c r="P110" s="87"/>
      <c r="Q110" s="87"/>
      <c r="R110" s="59"/>
      <c r="S110" s="40"/>
      <c r="T110" s="40"/>
      <c r="U110" s="40"/>
      <c r="V110" s="40"/>
      <c r="W110" s="60"/>
    </row>
    <row r="111" spans="2:23" x14ac:dyDescent="0.25">
      <c r="B111" s="59"/>
      <c r="C111" s="40"/>
      <c r="D111" s="40"/>
      <c r="E111" s="40"/>
      <c r="F111" s="40"/>
      <c r="G111" s="60"/>
      <c r="J111" s="59"/>
      <c r="K111" s="40"/>
      <c r="L111" s="40"/>
      <c r="M111" s="40"/>
      <c r="N111" s="40"/>
      <c r="O111" s="60"/>
      <c r="P111" s="87"/>
      <c r="Q111" s="87"/>
      <c r="R111" s="59"/>
      <c r="S111" s="40"/>
      <c r="T111" s="40"/>
      <c r="U111" s="40"/>
      <c r="V111" s="40"/>
      <c r="W111" s="60"/>
    </row>
    <row r="112" spans="2:23" x14ac:dyDescent="0.25">
      <c r="B112" s="59"/>
      <c r="C112" s="40"/>
      <c r="D112" s="40"/>
      <c r="E112" s="40"/>
      <c r="F112" s="40"/>
      <c r="G112" s="60"/>
      <c r="J112" s="59"/>
      <c r="K112" s="40"/>
      <c r="L112" s="40"/>
      <c r="M112" s="40"/>
      <c r="N112" s="40"/>
      <c r="O112" s="60"/>
      <c r="P112" s="87"/>
      <c r="Q112" s="87"/>
      <c r="R112" s="59"/>
      <c r="S112" s="40"/>
      <c r="T112" s="40"/>
      <c r="U112" s="40"/>
      <c r="V112" s="40"/>
      <c r="W112" s="60"/>
    </row>
    <row r="113" spans="2:23" x14ac:dyDescent="0.25">
      <c r="B113" s="59"/>
      <c r="C113" s="40"/>
      <c r="D113" s="40"/>
      <c r="E113" s="40"/>
      <c r="F113" s="40"/>
      <c r="G113" s="60"/>
      <c r="J113" s="59"/>
      <c r="K113" s="40"/>
      <c r="L113" s="40"/>
      <c r="M113" s="40"/>
      <c r="N113" s="40"/>
      <c r="O113" s="60"/>
      <c r="P113" s="87"/>
      <c r="Q113" s="87"/>
      <c r="R113" s="59"/>
      <c r="S113" s="40"/>
      <c r="T113" s="40"/>
      <c r="U113" s="40"/>
      <c r="V113" s="40"/>
      <c r="W113" s="60"/>
    </row>
    <row r="114" spans="2:23" x14ac:dyDescent="0.25">
      <c r="B114" s="59"/>
      <c r="C114" s="40"/>
      <c r="D114" s="40"/>
      <c r="E114" s="40"/>
      <c r="F114" s="40"/>
      <c r="G114" s="60"/>
      <c r="J114" s="59"/>
      <c r="K114" s="40"/>
      <c r="L114" s="40"/>
      <c r="M114" s="40"/>
      <c r="N114" s="40"/>
      <c r="O114" s="60"/>
      <c r="P114" s="87"/>
      <c r="Q114" s="87"/>
      <c r="R114" s="59"/>
      <c r="S114" s="40"/>
      <c r="T114" s="40"/>
      <c r="U114" s="40"/>
      <c r="V114" s="40"/>
      <c r="W114" s="60"/>
    </row>
    <row r="115" spans="2:23" x14ac:dyDescent="0.25">
      <c r="B115" s="59"/>
      <c r="C115" s="40"/>
      <c r="D115" s="40"/>
      <c r="E115" s="40"/>
      <c r="F115" s="40"/>
      <c r="G115" s="60"/>
      <c r="J115" s="59"/>
      <c r="K115" s="40"/>
      <c r="L115" s="40"/>
      <c r="M115" s="40"/>
      <c r="N115" s="40"/>
      <c r="O115" s="60"/>
      <c r="P115" s="87"/>
      <c r="Q115" s="87"/>
      <c r="R115" s="59"/>
      <c r="S115" s="40"/>
      <c r="T115" s="40"/>
      <c r="U115" s="40"/>
      <c r="V115" s="40"/>
      <c r="W115" s="60"/>
    </row>
    <row r="116" spans="2:23" ht="15.75" thickBot="1" x14ac:dyDescent="0.3">
      <c r="B116" s="61"/>
      <c r="C116" s="62"/>
      <c r="D116" s="62"/>
      <c r="E116" s="62"/>
      <c r="F116" s="62"/>
      <c r="G116" s="63"/>
      <c r="J116" s="61"/>
      <c r="K116" s="62"/>
      <c r="L116" s="62"/>
      <c r="M116" s="62"/>
      <c r="N116" s="62"/>
      <c r="O116" s="63"/>
      <c r="P116" s="87"/>
      <c r="Q116" s="87"/>
      <c r="R116" s="61"/>
      <c r="S116" s="62"/>
      <c r="T116" s="62"/>
      <c r="U116" s="62"/>
      <c r="V116" s="62"/>
      <c r="W116" s="63"/>
    </row>
    <row r="118" spans="2:23" ht="15.75" thickBot="1" x14ac:dyDescent="0.3">
      <c r="I118" t="s">
        <v>91</v>
      </c>
      <c r="Q118" s="87" t="s">
        <v>92</v>
      </c>
    </row>
    <row r="119" spans="2:23" x14ac:dyDescent="0.25">
      <c r="I119">
        <v>42</v>
      </c>
      <c r="J119" s="49">
        <v>43</v>
      </c>
      <c r="K119" s="57"/>
      <c r="L119" s="57"/>
      <c r="M119" s="57"/>
      <c r="N119" s="57"/>
      <c r="O119" s="58"/>
      <c r="P119" s="87"/>
      <c r="Q119" s="87">
        <v>42</v>
      </c>
      <c r="R119" s="49">
        <v>43</v>
      </c>
      <c r="S119" s="57"/>
      <c r="T119" s="57"/>
      <c r="U119" s="57"/>
      <c r="V119" s="57"/>
      <c r="W119" s="58"/>
    </row>
    <row r="120" spans="2:23" x14ac:dyDescent="0.25">
      <c r="J120" s="59"/>
      <c r="K120" s="40"/>
      <c r="L120" s="40"/>
      <c r="M120" s="40"/>
      <c r="N120" s="40"/>
      <c r="O120" s="60"/>
      <c r="P120" s="87"/>
      <c r="R120" s="59"/>
      <c r="S120" s="40"/>
      <c r="T120" s="40"/>
      <c r="U120" s="40"/>
      <c r="V120" s="40"/>
      <c r="W120" s="60"/>
    </row>
    <row r="121" spans="2:23" x14ac:dyDescent="0.25">
      <c r="J121" s="59"/>
      <c r="K121" s="40"/>
      <c r="L121" s="40"/>
      <c r="M121" s="40"/>
      <c r="N121" s="40"/>
      <c r="O121" s="60"/>
      <c r="P121" s="87"/>
      <c r="Q121" s="87"/>
      <c r="R121" s="59"/>
      <c r="S121" s="40"/>
      <c r="T121" s="40"/>
      <c r="U121" s="40"/>
      <c r="V121" s="40"/>
      <c r="W121" s="60"/>
    </row>
    <row r="122" spans="2:23" x14ac:dyDescent="0.25">
      <c r="J122" s="59"/>
      <c r="K122" s="40"/>
      <c r="L122" s="40"/>
      <c r="M122" s="40"/>
      <c r="N122" s="40"/>
      <c r="O122" s="60"/>
      <c r="P122" s="87"/>
      <c r="Q122" s="87"/>
      <c r="R122" s="59"/>
      <c r="S122" s="40"/>
      <c r="T122" s="40"/>
      <c r="U122" s="40"/>
      <c r="V122" s="40"/>
      <c r="W122" s="60"/>
    </row>
    <row r="123" spans="2:23" x14ac:dyDescent="0.25">
      <c r="J123" s="59"/>
      <c r="K123" s="40"/>
      <c r="L123" s="40"/>
      <c r="M123" s="40"/>
      <c r="N123" s="40"/>
      <c r="O123" s="60"/>
      <c r="P123" s="87"/>
      <c r="Q123" s="87"/>
      <c r="R123" s="59"/>
      <c r="S123" s="40"/>
      <c r="T123" s="40"/>
      <c r="U123" s="40"/>
      <c r="V123" s="40"/>
      <c r="W123" s="60"/>
    </row>
    <row r="124" spans="2:23" x14ac:dyDescent="0.25">
      <c r="J124" s="59"/>
      <c r="K124" s="40"/>
      <c r="L124" s="40"/>
      <c r="M124" s="40"/>
      <c r="N124" s="40"/>
      <c r="O124" s="60"/>
      <c r="P124" s="87"/>
      <c r="Q124" s="87"/>
      <c r="R124" s="59"/>
      <c r="S124" s="40"/>
      <c r="T124" s="40"/>
      <c r="U124" s="40"/>
      <c r="V124" s="40"/>
      <c r="W124" s="60"/>
    </row>
    <row r="125" spans="2:23" x14ac:dyDescent="0.25">
      <c r="J125" s="59"/>
      <c r="K125" s="40"/>
      <c r="L125" s="40"/>
      <c r="M125" s="40"/>
      <c r="N125" s="40"/>
      <c r="O125" s="60"/>
      <c r="P125" s="87"/>
      <c r="Q125" s="87"/>
      <c r="R125" s="59"/>
      <c r="S125" s="40"/>
      <c r="T125" s="40"/>
      <c r="U125" s="40"/>
      <c r="V125" s="40"/>
      <c r="W125" s="60"/>
    </row>
    <row r="126" spans="2:23" x14ac:dyDescent="0.25">
      <c r="J126" s="59"/>
      <c r="K126" s="40"/>
      <c r="L126" s="40"/>
      <c r="M126" s="40"/>
      <c r="N126" s="40"/>
      <c r="O126" s="60"/>
      <c r="P126" s="87"/>
      <c r="Q126" s="87"/>
      <c r="R126" s="59"/>
      <c r="S126" s="40"/>
      <c r="T126" s="40"/>
      <c r="U126" s="40"/>
      <c r="V126" s="40"/>
      <c r="W126" s="60"/>
    </row>
    <row r="127" spans="2:23" x14ac:dyDescent="0.25">
      <c r="J127" s="59"/>
      <c r="K127" s="40"/>
      <c r="L127" s="40"/>
      <c r="M127" s="40"/>
      <c r="N127" s="40"/>
      <c r="O127" s="60"/>
      <c r="P127" s="87"/>
      <c r="Q127" s="87"/>
      <c r="R127" s="59"/>
      <c r="S127" s="40"/>
      <c r="T127" s="40"/>
      <c r="U127" s="40"/>
      <c r="V127" s="40"/>
      <c r="W127" s="60"/>
    </row>
    <row r="128" spans="2:23" x14ac:dyDescent="0.25">
      <c r="J128" s="59"/>
      <c r="K128" s="40"/>
      <c r="L128" s="40"/>
      <c r="M128" s="40"/>
      <c r="N128" s="40"/>
      <c r="O128" s="60"/>
      <c r="P128" s="87"/>
      <c r="Q128" s="87"/>
      <c r="R128" s="59"/>
      <c r="S128" s="40"/>
      <c r="T128" s="40"/>
      <c r="U128" s="40"/>
      <c r="V128" s="40"/>
      <c r="W128" s="60"/>
    </row>
    <row r="129" spans="9:23" x14ac:dyDescent="0.25">
      <c r="J129" s="59"/>
      <c r="K129" s="40"/>
      <c r="L129" s="40"/>
      <c r="M129" s="40"/>
      <c r="N129" s="40"/>
      <c r="O129" s="60"/>
      <c r="P129" s="87"/>
      <c r="Q129" s="87"/>
      <c r="R129" s="59"/>
      <c r="S129" s="40"/>
      <c r="T129" s="40"/>
      <c r="U129" s="40"/>
      <c r="V129" s="40"/>
      <c r="W129" s="60"/>
    </row>
    <row r="130" spans="9:23" x14ac:dyDescent="0.25">
      <c r="J130" s="59"/>
      <c r="K130" s="40"/>
      <c r="L130" s="40"/>
      <c r="M130" s="40"/>
      <c r="N130" s="40"/>
      <c r="O130" s="60"/>
      <c r="P130" s="87"/>
      <c r="Q130" s="87"/>
      <c r="R130" s="59"/>
      <c r="S130" s="40"/>
      <c r="T130" s="40"/>
      <c r="U130" s="40"/>
      <c r="V130" s="40"/>
      <c r="W130" s="60"/>
    </row>
    <row r="131" spans="9:23" x14ac:dyDescent="0.25">
      <c r="J131" s="59"/>
      <c r="K131" s="40"/>
      <c r="L131" s="40"/>
      <c r="M131" s="40"/>
      <c r="N131" s="40"/>
      <c r="O131" s="60"/>
      <c r="P131" s="87"/>
      <c r="Q131" s="87"/>
      <c r="R131" s="59"/>
      <c r="S131" s="40"/>
      <c r="T131" s="40"/>
      <c r="U131" s="40"/>
      <c r="V131" s="40"/>
      <c r="W131" s="60"/>
    </row>
    <row r="132" spans="9:23" x14ac:dyDescent="0.25">
      <c r="J132" s="59"/>
      <c r="K132" s="40"/>
      <c r="L132" s="40"/>
      <c r="M132" s="40"/>
      <c r="N132" s="40"/>
      <c r="O132" s="60"/>
      <c r="P132" s="87"/>
      <c r="Q132" s="87"/>
      <c r="R132" s="59"/>
      <c r="S132" s="40"/>
      <c r="T132" s="40"/>
      <c r="U132" s="40"/>
      <c r="V132" s="40"/>
      <c r="W132" s="60"/>
    </row>
    <row r="133" spans="9:23" x14ac:dyDescent="0.25">
      <c r="J133" s="59"/>
      <c r="K133" s="40"/>
      <c r="L133" s="40"/>
      <c r="M133" s="40"/>
      <c r="N133" s="40"/>
      <c r="O133" s="60"/>
      <c r="P133" s="87"/>
      <c r="Q133" s="87"/>
      <c r="R133" s="59"/>
      <c r="S133" s="40"/>
      <c r="T133" s="40"/>
      <c r="U133" s="40"/>
      <c r="V133" s="40"/>
      <c r="W133" s="60"/>
    </row>
    <row r="134" spans="9:23" x14ac:dyDescent="0.25">
      <c r="J134" s="59"/>
      <c r="K134" s="40"/>
      <c r="L134" s="40"/>
      <c r="M134" s="40"/>
      <c r="N134" s="40"/>
      <c r="O134" s="60"/>
      <c r="P134" s="87"/>
      <c r="Q134" s="87"/>
      <c r="R134" s="59"/>
      <c r="S134" s="40"/>
      <c r="T134" s="40"/>
      <c r="U134" s="40"/>
      <c r="V134" s="40"/>
      <c r="W134" s="60"/>
    </row>
    <row r="135" spans="9:23" x14ac:dyDescent="0.25">
      <c r="J135" s="59"/>
      <c r="K135" s="40"/>
      <c r="L135" s="40"/>
      <c r="M135" s="40"/>
      <c r="N135" s="40"/>
      <c r="O135" s="60"/>
      <c r="P135" s="87"/>
      <c r="Q135" s="87"/>
      <c r="R135" s="59"/>
      <c r="S135" s="40"/>
      <c r="T135" s="40"/>
      <c r="U135" s="40"/>
      <c r="V135" s="40"/>
      <c r="W135" s="60"/>
    </row>
    <row r="136" spans="9:23" x14ac:dyDescent="0.25">
      <c r="J136" s="59"/>
      <c r="K136" s="40"/>
      <c r="L136" s="40"/>
      <c r="M136" s="40"/>
      <c r="N136" s="40"/>
      <c r="O136" s="60"/>
      <c r="P136" s="87"/>
      <c r="Q136" s="87"/>
      <c r="R136" s="59"/>
      <c r="S136" s="40"/>
      <c r="T136" s="40"/>
      <c r="U136" s="40"/>
      <c r="V136" s="40"/>
      <c r="W136" s="60"/>
    </row>
    <row r="137" spans="9:23" x14ac:dyDescent="0.25">
      <c r="J137" s="59"/>
      <c r="K137" s="40"/>
      <c r="L137" s="40"/>
      <c r="M137" s="40"/>
      <c r="N137" s="40"/>
      <c r="O137" s="60"/>
      <c r="P137" s="87"/>
      <c r="Q137" s="87"/>
      <c r="R137" s="59"/>
      <c r="S137" s="40"/>
      <c r="T137" s="40"/>
      <c r="U137" s="40"/>
      <c r="V137" s="40"/>
      <c r="W137" s="60"/>
    </row>
    <row r="138" spans="9:23" x14ac:dyDescent="0.25">
      <c r="J138" s="59"/>
      <c r="K138" s="40"/>
      <c r="L138" s="40"/>
      <c r="M138" s="40"/>
      <c r="N138" s="40"/>
      <c r="O138" s="60"/>
      <c r="P138" s="87"/>
      <c r="Q138" s="87"/>
      <c r="R138" s="59"/>
      <c r="S138" s="40"/>
      <c r="T138" s="40"/>
      <c r="U138" s="40"/>
      <c r="V138" s="40"/>
      <c r="W138" s="60"/>
    </row>
    <row r="139" spans="9:23" ht="15.75" thickBot="1" x14ac:dyDescent="0.3">
      <c r="J139" s="61"/>
      <c r="K139" s="62"/>
      <c r="L139" s="62"/>
      <c r="M139" s="62"/>
      <c r="N139" s="62"/>
      <c r="O139" s="63"/>
      <c r="P139" s="87"/>
      <c r="Q139" s="87"/>
      <c r="R139" s="61"/>
      <c r="S139" s="62"/>
      <c r="T139" s="62"/>
      <c r="U139" s="62"/>
      <c r="V139" s="62"/>
      <c r="W139" s="63"/>
    </row>
    <row r="142" spans="9:23" x14ac:dyDescent="0.25">
      <c r="I142">
        <v>0</v>
      </c>
      <c r="J142">
        <v>1</v>
      </c>
      <c r="P142" s="87"/>
      <c r="Q142" s="87">
        <v>0</v>
      </c>
      <c r="R142" s="87">
        <v>1</v>
      </c>
      <c r="S142" s="87"/>
      <c r="T142" s="87"/>
      <c r="U142" s="87"/>
      <c r="V142" s="87"/>
      <c r="W142" s="87"/>
    </row>
    <row r="143" spans="9:23" x14ac:dyDescent="0.25">
      <c r="P143" s="87"/>
      <c r="Q143" s="87"/>
      <c r="R143" s="87"/>
      <c r="S143" s="87"/>
      <c r="T143" s="87"/>
      <c r="U143" s="87"/>
      <c r="V143" s="87"/>
      <c r="W143" s="87"/>
    </row>
    <row r="144" spans="9:23" x14ac:dyDescent="0.25">
      <c r="P144" s="87"/>
      <c r="Q144" s="87"/>
      <c r="R144" s="87"/>
      <c r="S144" s="87"/>
      <c r="T144" s="87"/>
      <c r="U144" s="87"/>
      <c r="V144" s="87"/>
      <c r="W144" s="87"/>
    </row>
    <row r="145" spans="9:23" x14ac:dyDescent="0.25">
      <c r="I145">
        <v>22</v>
      </c>
      <c r="J145">
        <v>50</v>
      </c>
      <c r="P145" s="87"/>
      <c r="Q145" s="87"/>
      <c r="R145" s="87"/>
      <c r="S145" s="87"/>
      <c r="T145" s="87"/>
      <c r="U145" s="87"/>
      <c r="V145" s="87"/>
      <c r="W145" s="87"/>
    </row>
    <row r="146" spans="9:23" x14ac:dyDescent="0.25">
      <c r="P146" s="87"/>
      <c r="Q146" s="87"/>
      <c r="R146" s="87"/>
      <c r="S146" s="87"/>
      <c r="T146" s="87"/>
      <c r="U146" s="87"/>
      <c r="V146" s="87"/>
      <c r="W146" s="87"/>
    </row>
    <row r="147" spans="9:23" ht="15.75" thickBot="1" x14ac:dyDescent="0.3">
      <c r="I147" t="s">
        <v>262</v>
      </c>
      <c r="P147" s="87"/>
      <c r="Q147" s="87"/>
      <c r="R147" s="87"/>
      <c r="S147" s="87"/>
      <c r="T147" s="87"/>
      <c r="U147" s="87"/>
      <c r="V147" s="87"/>
      <c r="W147" s="87"/>
    </row>
    <row r="148" spans="9:23" x14ac:dyDescent="0.25">
      <c r="I148">
        <v>32</v>
      </c>
      <c r="J148" s="49">
        <v>27</v>
      </c>
      <c r="K148" s="57"/>
      <c r="L148" s="57"/>
      <c r="M148" s="57"/>
      <c r="N148" s="57"/>
      <c r="O148" s="58"/>
      <c r="P148" s="87"/>
      <c r="Q148" s="87"/>
      <c r="R148" s="87"/>
      <c r="S148" s="87"/>
      <c r="T148" s="87"/>
      <c r="U148" s="87"/>
      <c r="V148" s="87"/>
      <c r="W148" s="87"/>
    </row>
    <row r="149" spans="9:23" x14ac:dyDescent="0.25">
      <c r="J149" s="59"/>
      <c r="K149" s="40"/>
      <c r="L149" s="40"/>
      <c r="M149" s="40"/>
      <c r="N149" s="40"/>
      <c r="O149" s="60"/>
      <c r="P149" s="87"/>
      <c r="Q149" s="87"/>
      <c r="R149" s="87"/>
      <c r="S149" s="87"/>
      <c r="T149" s="87"/>
      <c r="U149" s="87"/>
      <c r="V149" s="87"/>
      <c r="W149" s="87"/>
    </row>
    <row r="150" spans="9:23" x14ac:dyDescent="0.25">
      <c r="J150" s="59"/>
      <c r="K150" s="40"/>
      <c r="L150" s="40"/>
      <c r="M150" s="40"/>
      <c r="N150" s="40"/>
      <c r="O150" s="60"/>
      <c r="P150" s="87"/>
      <c r="Q150" s="87"/>
      <c r="R150" s="87"/>
      <c r="S150" s="87"/>
      <c r="T150" s="87"/>
      <c r="U150" s="87"/>
      <c r="V150" s="87"/>
      <c r="W150" s="87"/>
    </row>
    <row r="151" spans="9:23" x14ac:dyDescent="0.25">
      <c r="J151" s="59"/>
      <c r="K151" s="40"/>
      <c r="L151" s="40"/>
      <c r="M151" s="40"/>
      <c r="N151" s="40"/>
      <c r="O151" s="60"/>
      <c r="P151" s="87"/>
      <c r="Q151" s="87"/>
      <c r="R151" s="87"/>
      <c r="S151" s="87"/>
      <c r="T151" s="87"/>
      <c r="U151" s="87"/>
      <c r="V151" s="87"/>
      <c r="W151" s="87"/>
    </row>
    <row r="152" spans="9:23" x14ac:dyDescent="0.25">
      <c r="J152" s="59"/>
      <c r="K152" s="40"/>
      <c r="L152" s="40"/>
      <c r="M152" s="40"/>
      <c r="N152" s="40"/>
      <c r="O152" s="60"/>
      <c r="P152" s="87"/>
      <c r="Q152" s="87"/>
      <c r="R152" s="87"/>
      <c r="S152" s="87"/>
      <c r="T152" s="87"/>
      <c r="U152" s="87"/>
      <c r="V152" s="87"/>
      <c r="W152" s="87"/>
    </row>
    <row r="153" spans="9:23" x14ac:dyDescent="0.25">
      <c r="J153" s="59"/>
      <c r="K153" s="40"/>
      <c r="L153" s="40"/>
      <c r="M153" s="40"/>
      <c r="N153" s="40"/>
      <c r="O153" s="60"/>
      <c r="P153" s="87"/>
      <c r="Q153" s="87"/>
      <c r="R153" s="87"/>
      <c r="S153" s="87"/>
      <c r="T153" s="87"/>
      <c r="U153" s="87"/>
      <c r="V153" s="87"/>
      <c r="W153" s="87"/>
    </row>
    <row r="154" spans="9:23" x14ac:dyDescent="0.25">
      <c r="J154" s="59"/>
      <c r="K154" s="40"/>
      <c r="L154" s="40"/>
      <c r="M154" s="40"/>
      <c r="N154" s="40"/>
      <c r="O154" s="60"/>
      <c r="P154" s="87"/>
      <c r="Q154" s="87"/>
      <c r="R154" s="87"/>
      <c r="S154" s="87"/>
      <c r="T154" s="87"/>
      <c r="U154" s="87"/>
      <c r="V154" s="87"/>
      <c r="W154" s="87"/>
    </row>
    <row r="155" spans="9:23" x14ac:dyDescent="0.25">
      <c r="J155" s="59"/>
      <c r="K155" s="40"/>
      <c r="L155" s="40"/>
      <c r="M155" s="40"/>
      <c r="N155" s="40"/>
      <c r="O155" s="60"/>
      <c r="P155" s="87"/>
      <c r="Q155" s="87"/>
      <c r="R155" s="87"/>
      <c r="S155" s="87"/>
      <c r="T155" s="87"/>
      <c r="U155" s="87"/>
      <c r="V155" s="87"/>
      <c r="W155" s="87"/>
    </row>
    <row r="156" spans="9:23" x14ac:dyDescent="0.25">
      <c r="J156" s="59"/>
      <c r="K156" s="40"/>
      <c r="L156" s="40"/>
      <c r="M156" s="40"/>
      <c r="N156" s="40"/>
      <c r="O156" s="60"/>
      <c r="P156" s="87"/>
      <c r="Q156" s="87"/>
      <c r="R156" s="87"/>
      <c r="S156" s="87"/>
      <c r="T156" s="87"/>
      <c r="U156" s="87"/>
      <c r="V156" s="87"/>
      <c r="W156" s="87"/>
    </row>
    <row r="157" spans="9:23" x14ac:dyDescent="0.25">
      <c r="J157" s="59"/>
      <c r="K157" s="40"/>
      <c r="L157" s="40"/>
      <c r="M157" s="40"/>
      <c r="N157" s="40"/>
      <c r="O157" s="60"/>
      <c r="P157" s="87"/>
      <c r="Q157" s="87"/>
      <c r="R157" s="87"/>
      <c r="S157" s="87"/>
      <c r="T157" s="87"/>
      <c r="U157" s="87"/>
      <c r="V157" s="87"/>
      <c r="W157" s="87"/>
    </row>
    <row r="158" spans="9:23" x14ac:dyDescent="0.25">
      <c r="J158" s="59"/>
      <c r="K158" s="40"/>
      <c r="L158" s="40"/>
      <c r="M158" s="40"/>
      <c r="N158" s="40"/>
      <c r="O158" s="60"/>
      <c r="P158" s="87"/>
      <c r="Q158" s="87"/>
      <c r="R158" s="87"/>
      <c r="S158" s="87"/>
      <c r="T158" s="87"/>
      <c r="U158" s="87"/>
      <c r="V158" s="87"/>
      <c r="W158" s="87"/>
    </row>
    <row r="159" spans="9:23" x14ac:dyDescent="0.25">
      <c r="J159" s="59"/>
      <c r="K159" s="40"/>
      <c r="L159" s="40"/>
      <c r="M159" s="40"/>
      <c r="N159" s="40"/>
      <c r="O159" s="60"/>
      <c r="P159" s="87"/>
      <c r="Q159" s="87"/>
      <c r="R159" s="87"/>
      <c r="S159" s="87"/>
      <c r="T159" s="87"/>
      <c r="U159" s="87"/>
      <c r="V159" s="87"/>
      <c r="W159" s="87"/>
    </row>
    <row r="160" spans="9:23" x14ac:dyDescent="0.25">
      <c r="J160" s="59"/>
      <c r="K160" s="40"/>
      <c r="L160" s="40"/>
      <c r="M160" s="40"/>
      <c r="N160" s="40"/>
      <c r="O160" s="60"/>
      <c r="P160" s="87"/>
      <c r="Q160" s="87"/>
      <c r="R160" s="87"/>
      <c r="S160" s="87"/>
      <c r="T160" s="87"/>
      <c r="U160" s="87"/>
      <c r="V160" s="87"/>
      <c r="W160" s="87"/>
    </row>
    <row r="161" spans="9:23" x14ac:dyDescent="0.25">
      <c r="J161" s="59"/>
      <c r="K161" s="40"/>
      <c r="L161" s="40"/>
      <c r="M161" s="40"/>
      <c r="N161" s="40"/>
      <c r="O161" s="60"/>
      <c r="P161" s="87"/>
      <c r="Q161" s="87"/>
      <c r="R161" s="87"/>
      <c r="S161" s="87"/>
      <c r="T161" s="87"/>
      <c r="U161" s="87"/>
      <c r="V161" s="87"/>
      <c r="W161" s="87"/>
    </row>
    <row r="162" spans="9:23" x14ac:dyDescent="0.25">
      <c r="J162" s="59"/>
      <c r="K162" s="40"/>
      <c r="L162" s="40"/>
      <c r="M162" s="40"/>
      <c r="N162" s="40"/>
      <c r="O162" s="60"/>
      <c r="P162" s="87"/>
      <c r="Q162" s="87"/>
      <c r="R162" s="87"/>
      <c r="S162" s="87"/>
      <c r="T162" s="87"/>
      <c r="U162" s="87"/>
      <c r="V162" s="87"/>
      <c r="W162" s="87"/>
    </row>
    <row r="163" spans="9:23" x14ac:dyDescent="0.25">
      <c r="J163" s="59"/>
      <c r="K163" s="40"/>
      <c r="L163" s="40"/>
      <c r="M163" s="40"/>
      <c r="N163" s="40"/>
      <c r="O163" s="60"/>
    </row>
    <row r="164" spans="9:23" x14ac:dyDescent="0.25">
      <c r="J164" s="59"/>
      <c r="K164" s="40"/>
      <c r="L164" s="40"/>
      <c r="M164" s="40"/>
      <c r="N164" s="40"/>
      <c r="O164" s="60"/>
    </row>
    <row r="165" spans="9:23" x14ac:dyDescent="0.25">
      <c r="J165" s="59"/>
      <c r="K165" s="40"/>
      <c r="L165" s="40"/>
      <c r="M165" s="40"/>
      <c r="N165" s="40"/>
      <c r="O165" s="60"/>
    </row>
    <row r="166" spans="9:23" x14ac:dyDescent="0.25">
      <c r="J166" s="59"/>
      <c r="K166" s="40"/>
      <c r="L166" s="40"/>
      <c r="M166" s="40"/>
      <c r="N166" s="40"/>
      <c r="O166" s="60"/>
    </row>
    <row r="167" spans="9:23" x14ac:dyDescent="0.25">
      <c r="J167" s="59"/>
      <c r="K167" s="40"/>
      <c r="L167" s="40"/>
      <c r="M167" s="40"/>
      <c r="N167" s="40"/>
      <c r="O167" s="60"/>
    </row>
    <row r="168" spans="9:23" ht="15.75" thickBot="1" x14ac:dyDescent="0.3">
      <c r="J168" s="61"/>
      <c r="K168" s="62"/>
      <c r="L168" s="62"/>
      <c r="M168" s="62"/>
      <c r="N168" s="62"/>
      <c r="O168" s="63"/>
    </row>
    <row r="170" spans="9:23" x14ac:dyDescent="0.25">
      <c r="I170" t="s">
        <v>298</v>
      </c>
    </row>
    <row r="171" spans="9:23" x14ac:dyDescent="0.25">
      <c r="I171">
        <v>43</v>
      </c>
      <c r="J171">
        <v>28</v>
      </c>
    </row>
    <row r="173" spans="9:23" x14ac:dyDescent="0.25">
      <c r="I173" t="s">
        <v>299</v>
      </c>
    </row>
    <row r="174" spans="9:23" x14ac:dyDescent="0.25">
      <c r="I174">
        <v>44</v>
      </c>
      <c r="J174">
        <v>28</v>
      </c>
    </row>
  </sheetData>
  <mergeCells count="7">
    <mergeCell ref="BD2:BF2"/>
    <mergeCell ref="C2:E2"/>
    <mergeCell ref="K2:V2"/>
    <mergeCell ref="AA2:AC2"/>
    <mergeCell ref="AI2:AK2"/>
    <mergeCell ref="AP2:AR2"/>
    <mergeCell ref="AW2:AY2"/>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P173"/>
  <sheetViews>
    <sheetView topLeftCell="A91" zoomScale="70" zoomScaleNormal="70" workbookViewId="0">
      <selection activeCell="M142" sqref="M142"/>
    </sheetView>
  </sheetViews>
  <sheetFormatPr baseColWidth="10" defaultRowHeight="15" x14ac:dyDescent="0.25"/>
  <sheetData>
    <row r="1" spans="1:68" x14ac:dyDescent="0.25">
      <c r="A1" s="13" t="s">
        <v>105</v>
      </c>
      <c r="B1" s="13"/>
    </row>
    <row r="2" spans="1:68" x14ac:dyDescent="0.25">
      <c r="B2" s="13"/>
      <c r="C2" s="201" t="s">
        <v>7</v>
      </c>
      <c r="D2" s="201"/>
      <c r="E2" s="201"/>
      <c r="K2" s="201" t="s">
        <v>4</v>
      </c>
      <c r="L2" s="201"/>
      <c r="M2" s="201"/>
      <c r="N2" s="201"/>
      <c r="O2" s="201"/>
      <c r="P2" s="201"/>
      <c r="Q2" s="201"/>
      <c r="R2" s="201"/>
      <c r="S2" s="201"/>
      <c r="T2" s="201"/>
      <c r="U2" s="201"/>
      <c r="V2" s="201"/>
      <c r="AA2" s="200" t="s">
        <v>2</v>
      </c>
      <c r="AB2" s="200"/>
      <c r="AC2" s="200"/>
      <c r="AI2" s="200" t="s">
        <v>26</v>
      </c>
      <c r="AJ2" s="200"/>
      <c r="AK2" s="200"/>
      <c r="AP2" s="200" t="s">
        <v>102</v>
      </c>
      <c r="AQ2" s="200"/>
      <c r="AR2" s="200"/>
      <c r="AW2" s="200" t="s">
        <v>1</v>
      </c>
      <c r="AX2" s="200"/>
      <c r="AY2" s="200"/>
      <c r="BD2" s="200" t="s">
        <v>103</v>
      </c>
      <c r="BE2" s="200"/>
      <c r="BF2" s="200"/>
    </row>
    <row r="3" spans="1:68" ht="15.75" thickBot="1" x14ac:dyDescent="0.3">
      <c r="A3" s="36" t="s">
        <v>0</v>
      </c>
      <c r="I3" t="s">
        <v>78</v>
      </c>
      <c r="Q3" t="s">
        <v>77</v>
      </c>
      <c r="Y3" t="s">
        <v>2</v>
      </c>
      <c r="AG3" t="s">
        <v>68</v>
      </c>
      <c r="BJ3" s="38" t="s">
        <v>70</v>
      </c>
    </row>
    <row r="4" spans="1:68" ht="15" customHeight="1" x14ac:dyDescent="0.25">
      <c r="A4" s="37">
        <v>250002</v>
      </c>
      <c r="B4" s="49">
        <v>350</v>
      </c>
      <c r="C4" s="50"/>
      <c r="D4" s="50"/>
      <c r="E4" s="50"/>
      <c r="F4" s="50"/>
      <c r="G4" s="51"/>
      <c r="I4">
        <v>11</v>
      </c>
      <c r="J4" s="49">
        <v>750</v>
      </c>
      <c r="K4" s="57"/>
      <c r="L4" s="57"/>
      <c r="M4" s="57"/>
      <c r="N4" s="57"/>
      <c r="O4" s="58"/>
      <c r="P4" s="87"/>
      <c r="Q4">
        <v>11</v>
      </c>
      <c r="R4" s="49">
        <v>750</v>
      </c>
      <c r="S4" s="57"/>
      <c r="T4" s="57"/>
      <c r="U4" s="57"/>
      <c r="V4" s="57"/>
      <c r="W4" s="58"/>
      <c r="Y4">
        <v>1</v>
      </c>
      <c r="Z4" s="49">
        <v>24</v>
      </c>
      <c r="AA4" s="57"/>
      <c r="AB4" s="57"/>
      <c r="AC4" s="57"/>
      <c r="AD4" s="57"/>
      <c r="AE4" s="58"/>
      <c r="AG4" s="38">
        <v>0</v>
      </c>
      <c r="AH4" s="49">
        <v>0</v>
      </c>
      <c r="AI4" s="57"/>
      <c r="AJ4" s="57"/>
      <c r="AK4" s="57"/>
      <c r="AL4" s="57"/>
      <c r="AM4" s="58"/>
      <c r="AN4" s="87"/>
      <c r="AO4" s="49">
        <v>24</v>
      </c>
      <c r="AP4" s="57"/>
      <c r="AQ4" s="57"/>
      <c r="AR4" s="57"/>
      <c r="AS4" s="57"/>
      <c r="AT4" s="58"/>
      <c r="AU4" s="38"/>
      <c r="AV4" s="49">
        <v>0</v>
      </c>
      <c r="AW4" s="57"/>
      <c r="AX4" s="57"/>
      <c r="AY4" s="57"/>
      <c r="AZ4" s="57"/>
      <c r="BA4" s="58"/>
      <c r="BB4" s="87"/>
      <c r="BC4" s="49">
        <v>0</v>
      </c>
      <c r="BD4" s="57"/>
      <c r="BE4" s="57"/>
      <c r="BF4" s="57"/>
      <c r="BG4" s="57"/>
      <c r="BH4" s="58"/>
      <c r="BJ4">
        <v>1</v>
      </c>
      <c r="BK4" s="49">
        <v>0</v>
      </c>
      <c r="BL4" s="57"/>
      <c r="BM4" s="57"/>
      <c r="BN4" s="57"/>
      <c r="BO4" s="57"/>
      <c r="BP4" s="58"/>
    </row>
    <row r="5" spans="1:68" x14ac:dyDescent="0.25">
      <c r="B5" s="52"/>
      <c r="C5" s="45"/>
      <c r="D5" s="45"/>
      <c r="E5" s="45"/>
      <c r="F5" s="45"/>
      <c r="G5" s="53"/>
      <c r="J5" s="59"/>
      <c r="K5" s="40"/>
      <c r="L5" s="40"/>
      <c r="M5" s="40"/>
      <c r="N5" s="40"/>
      <c r="O5" s="60"/>
      <c r="P5" s="87"/>
      <c r="R5" s="59"/>
      <c r="S5" s="40"/>
      <c r="T5" s="40"/>
      <c r="U5" s="40"/>
      <c r="V5" s="40"/>
      <c r="W5" s="60"/>
      <c r="Z5" s="59"/>
      <c r="AA5" s="40"/>
      <c r="AB5" s="40"/>
      <c r="AC5" s="40"/>
      <c r="AD5" s="40"/>
      <c r="AE5" s="60"/>
      <c r="AG5" s="38"/>
      <c r="AH5" s="59"/>
      <c r="AI5" s="40"/>
      <c r="AJ5" s="40"/>
      <c r="AK5" s="40"/>
      <c r="AL5" s="40"/>
      <c r="AM5" s="60"/>
      <c r="AN5" s="87"/>
      <c r="AO5" s="59"/>
      <c r="AP5" s="40"/>
      <c r="AQ5" s="40"/>
      <c r="AR5" s="40"/>
      <c r="AS5" s="40"/>
      <c r="AT5" s="60"/>
      <c r="AU5" s="38"/>
      <c r="AV5" s="59"/>
      <c r="AW5" s="40"/>
      <c r="AX5" s="40"/>
      <c r="AY5" s="40"/>
      <c r="AZ5" s="40"/>
      <c r="BA5" s="60"/>
      <c r="BB5" s="87"/>
      <c r="BC5" s="59"/>
      <c r="BD5" s="40"/>
      <c r="BE5" s="40"/>
      <c r="BF5" s="40"/>
      <c r="BG5" s="40"/>
      <c r="BH5" s="60"/>
      <c r="BK5" s="59"/>
      <c r="BL5" s="40"/>
      <c r="BM5" s="40"/>
      <c r="BN5" s="40"/>
      <c r="BO5" s="40"/>
      <c r="BP5" s="60"/>
    </row>
    <row r="6" spans="1:68" x14ac:dyDescent="0.25">
      <c r="B6" s="52"/>
      <c r="C6" s="45"/>
      <c r="D6" s="45"/>
      <c r="E6" s="45"/>
      <c r="F6" s="45"/>
      <c r="G6" s="53"/>
      <c r="J6" s="59"/>
      <c r="K6" s="40"/>
      <c r="L6" s="40"/>
      <c r="M6" s="40"/>
      <c r="N6" s="40"/>
      <c r="O6" s="60"/>
      <c r="P6" s="87"/>
      <c r="R6" s="59"/>
      <c r="S6" s="40"/>
      <c r="T6" s="40"/>
      <c r="U6" s="40"/>
      <c r="V6" s="40"/>
      <c r="W6" s="60"/>
      <c r="Z6" s="59"/>
      <c r="AA6" s="40"/>
      <c r="AB6" s="40"/>
      <c r="AC6" s="40"/>
      <c r="AD6" s="40"/>
      <c r="AE6" s="60"/>
      <c r="AG6" s="38"/>
      <c r="AH6" s="59"/>
      <c r="AI6" s="40"/>
      <c r="AJ6" s="40"/>
      <c r="AK6" s="40"/>
      <c r="AL6" s="40"/>
      <c r="AM6" s="60"/>
      <c r="AN6" s="87"/>
      <c r="AO6" s="59"/>
      <c r="AP6" s="40"/>
      <c r="AQ6" s="40"/>
      <c r="AR6" s="40"/>
      <c r="AS6" s="40"/>
      <c r="AT6" s="60"/>
      <c r="AU6" s="38"/>
      <c r="AV6" s="59"/>
      <c r="AW6" s="40"/>
      <c r="AX6" s="40"/>
      <c r="AY6" s="40"/>
      <c r="AZ6" s="40"/>
      <c r="BA6" s="60"/>
      <c r="BB6" s="87"/>
      <c r="BC6" s="59"/>
      <c r="BD6" s="40"/>
      <c r="BE6" s="40"/>
      <c r="BF6" s="40"/>
      <c r="BG6" s="40"/>
      <c r="BH6" s="60"/>
      <c r="BK6" s="59"/>
      <c r="BL6" s="40"/>
      <c r="BM6" s="40"/>
      <c r="BN6" s="40"/>
      <c r="BO6" s="40"/>
      <c r="BP6" s="60"/>
    </row>
    <row r="7" spans="1:68" x14ac:dyDescent="0.25">
      <c r="B7" s="52"/>
      <c r="C7" s="45"/>
      <c r="D7" s="45"/>
      <c r="E7" s="45"/>
      <c r="F7" s="45"/>
      <c r="G7" s="53"/>
      <c r="J7" s="59"/>
      <c r="K7" s="40"/>
      <c r="L7" s="40"/>
      <c r="M7" s="40"/>
      <c r="N7" s="40"/>
      <c r="O7" s="60"/>
      <c r="P7" s="87"/>
      <c r="R7" s="59"/>
      <c r="S7" s="40"/>
      <c r="T7" s="40"/>
      <c r="U7" s="40"/>
      <c r="V7" s="40"/>
      <c r="W7" s="60"/>
      <c r="Z7" s="59"/>
      <c r="AA7" s="40"/>
      <c r="AB7" s="40"/>
      <c r="AC7" s="40"/>
      <c r="AD7" s="40"/>
      <c r="AE7" s="60"/>
      <c r="AG7" s="38"/>
      <c r="AH7" s="59"/>
      <c r="AI7" s="40"/>
      <c r="AJ7" s="40"/>
      <c r="AK7" s="40"/>
      <c r="AL7" s="40"/>
      <c r="AM7" s="60"/>
      <c r="AN7" s="87"/>
      <c r="AO7" s="59"/>
      <c r="AP7" s="40"/>
      <c r="AQ7" s="40"/>
      <c r="AR7" s="40"/>
      <c r="AS7" s="40"/>
      <c r="AT7" s="60"/>
      <c r="AU7" s="38"/>
      <c r="AV7" s="59"/>
      <c r="AW7" s="40"/>
      <c r="AX7" s="40"/>
      <c r="AY7" s="40"/>
      <c r="AZ7" s="40"/>
      <c r="BA7" s="60"/>
      <c r="BB7" s="87"/>
      <c r="BC7" s="59"/>
      <c r="BD7" s="40"/>
      <c r="BE7" s="40"/>
      <c r="BF7" s="40"/>
      <c r="BG7" s="40"/>
      <c r="BH7" s="60"/>
      <c r="BK7" s="59"/>
      <c r="BL7" s="40"/>
      <c r="BM7" s="40"/>
      <c r="BN7" s="40"/>
      <c r="BO7" s="40"/>
      <c r="BP7" s="60"/>
    </row>
    <row r="8" spans="1:68" x14ac:dyDescent="0.25">
      <c r="B8" s="52"/>
      <c r="C8" s="45"/>
      <c r="D8" s="45"/>
      <c r="E8" s="45"/>
      <c r="F8" s="45"/>
      <c r="G8" s="53"/>
      <c r="J8" s="59"/>
      <c r="K8" s="40"/>
      <c r="L8" s="40"/>
      <c r="M8" s="40"/>
      <c r="N8" s="40"/>
      <c r="O8" s="60"/>
      <c r="P8" s="87"/>
      <c r="R8" s="59"/>
      <c r="S8" s="40"/>
      <c r="T8" s="40"/>
      <c r="U8" s="40"/>
      <c r="V8" s="40"/>
      <c r="W8" s="60"/>
      <c r="Z8" s="59"/>
      <c r="AA8" s="40"/>
      <c r="AB8" s="40"/>
      <c r="AC8" s="40"/>
      <c r="AD8" s="40"/>
      <c r="AE8" s="60"/>
      <c r="AG8" s="38"/>
      <c r="AH8" s="59"/>
      <c r="AI8" s="40"/>
      <c r="AJ8" s="40"/>
      <c r="AK8" s="40"/>
      <c r="AL8" s="40"/>
      <c r="AM8" s="60"/>
      <c r="AN8" s="87"/>
      <c r="AO8" s="59"/>
      <c r="AP8" s="40"/>
      <c r="AQ8" s="40"/>
      <c r="AR8" s="40"/>
      <c r="AS8" s="40"/>
      <c r="AT8" s="60"/>
      <c r="AU8" s="38"/>
      <c r="AV8" s="59"/>
      <c r="AW8" s="40"/>
      <c r="AX8" s="40"/>
      <c r="AY8" s="40"/>
      <c r="AZ8" s="40"/>
      <c r="BA8" s="60"/>
      <c r="BB8" s="87"/>
      <c r="BC8" s="59"/>
      <c r="BD8" s="40"/>
      <c r="BE8" s="40"/>
      <c r="BF8" s="40"/>
      <c r="BG8" s="40"/>
      <c r="BH8" s="60"/>
      <c r="BK8" s="59"/>
      <c r="BL8" s="40"/>
      <c r="BM8" s="40"/>
      <c r="BN8" s="40"/>
      <c r="BO8" s="40"/>
      <c r="BP8" s="60"/>
    </row>
    <row r="9" spans="1:68" x14ac:dyDescent="0.25">
      <c r="B9" s="52"/>
      <c r="C9" s="45"/>
      <c r="D9" s="45"/>
      <c r="E9" s="45"/>
      <c r="F9" s="45"/>
      <c r="G9" s="53"/>
      <c r="J9" s="59"/>
      <c r="K9" s="40"/>
      <c r="L9" s="40"/>
      <c r="M9" s="40"/>
      <c r="N9" s="40"/>
      <c r="O9" s="60"/>
      <c r="P9" s="87"/>
      <c r="R9" s="59"/>
      <c r="S9" s="40"/>
      <c r="T9" s="40"/>
      <c r="U9" s="40"/>
      <c r="V9" s="40"/>
      <c r="W9" s="60"/>
      <c r="Z9" s="59"/>
      <c r="AA9" s="40"/>
      <c r="AB9" s="40"/>
      <c r="AC9" s="40"/>
      <c r="AD9" s="40"/>
      <c r="AE9" s="60"/>
      <c r="AG9" s="38"/>
      <c r="AH9" s="59"/>
      <c r="AI9" s="40"/>
      <c r="AJ9" s="40"/>
      <c r="AK9" s="40"/>
      <c r="AL9" s="40"/>
      <c r="AM9" s="60"/>
      <c r="AN9" s="87"/>
      <c r="AO9" s="59"/>
      <c r="AP9" s="40"/>
      <c r="AQ9" s="40"/>
      <c r="AR9" s="40"/>
      <c r="AS9" s="40"/>
      <c r="AT9" s="60"/>
      <c r="AU9" s="38"/>
      <c r="AV9" s="59"/>
      <c r="AW9" s="40"/>
      <c r="AX9" s="40"/>
      <c r="AY9" s="40"/>
      <c r="AZ9" s="40"/>
      <c r="BA9" s="60"/>
      <c r="BB9" s="87"/>
      <c r="BC9" s="59"/>
      <c r="BD9" s="40"/>
      <c r="BE9" s="40"/>
      <c r="BF9" s="40"/>
      <c r="BG9" s="40"/>
      <c r="BH9" s="60"/>
      <c r="BK9" s="59"/>
      <c r="BL9" s="40"/>
      <c r="BM9" s="40"/>
      <c r="BN9" s="40"/>
      <c r="BO9" s="40"/>
      <c r="BP9" s="60"/>
    </row>
    <row r="10" spans="1:68" x14ac:dyDescent="0.25">
      <c r="B10" s="52"/>
      <c r="C10" s="45"/>
      <c r="D10" s="45"/>
      <c r="E10" s="45"/>
      <c r="F10" s="45"/>
      <c r="G10" s="53"/>
      <c r="J10" s="59"/>
      <c r="K10" s="40"/>
      <c r="L10" s="40"/>
      <c r="M10" s="40"/>
      <c r="N10" s="40"/>
      <c r="O10" s="60"/>
      <c r="P10" s="87"/>
      <c r="R10" s="59"/>
      <c r="S10" s="40"/>
      <c r="T10" s="40"/>
      <c r="U10" s="40"/>
      <c r="V10" s="40"/>
      <c r="W10" s="60"/>
      <c r="Z10" s="59"/>
      <c r="AA10" s="40"/>
      <c r="AB10" s="40"/>
      <c r="AC10" s="40"/>
      <c r="AD10" s="40"/>
      <c r="AE10" s="60"/>
      <c r="AG10" s="38"/>
      <c r="AH10" s="59"/>
      <c r="AI10" s="40"/>
      <c r="AJ10" s="40"/>
      <c r="AK10" s="40"/>
      <c r="AL10" s="40"/>
      <c r="AM10" s="60"/>
      <c r="AN10" s="87"/>
      <c r="AO10" s="59"/>
      <c r="AP10" s="40"/>
      <c r="AQ10" s="40"/>
      <c r="AR10" s="40"/>
      <c r="AS10" s="40"/>
      <c r="AT10" s="60"/>
      <c r="AU10" s="38"/>
      <c r="AV10" s="59"/>
      <c r="AW10" s="40"/>
      <c r="AX10" s="40"/>
      <c r="AY10" s="40"/>
      <c r="AZ10" s="40"/>
      <c r="BA10" s="60"/>
      <c r="BB10" s="87"/>
      <c r="BC10" s="59"/>
      <c r="BD10" s="40"/>
      <c r="BE10" s="40"/>
      <c r="BF10" s="40"/>
      <c r="BG10" s="40"/>
      <c r="BH10" s="60"/>
      <c r="BK10" s="59"/>
      <c r="BL10" s="40"/>
      <c r="BM10" s="40"/>
      <c r="BN10" s="40"/>
      <c r="BO10" s="40"/>
      <c r="BP10" s="60"/>
    </row>
    <row r="11" spans="1:68" x14ac:dyDescent="0.25">
      <c r="B11" s="52"/>
      <c r="C11" s="45"/>
      <c r="D11" s="45"/>
      <c r="E11" s="45"/>
      <c r="F11" s="45"/>
      <c r="G11" s="53"/>
      <c r="J11" s="59"/>
      <c r="K11" s="40"/>
      <c r="L11" s="40"/>
      <c r="M11" s="40"/>
      <c r="N11" s="40"/>
      <c r="O11" s="60"/>
      <c r="P11" s="87"/>
      <c r="R11" s="59"/>
      <c r="S11" s="40"/>
      <c r="T11" s="40"/>
      <c r="U11" s="40"/>
      <c r="V11" s="40"/>
      <c r="W11" s="60"/>
      <c r="Z11" s="59"/>
      <c r="AA11" s="40"/>
      <c r="AB11" s="40"/>
      <c r="AC11" s="40"/>
      <c r="AD11" s="40"/>
      <c r="AE11" s="60"/>
      <c r="AG11" s="38"/>
      <c r="AH11" s="59"/>
      <c r="AI11" s="40"/>
      <c r="AJ11" s="40"/>
      <c r="AK11" s="40"/>
      <c r="AL11" s="40"/>
      <c r="AM11" s="60"/>
      <c r="AN11" s="87"/>
      <c r="AO11" s="59"/>
      <c r="AP11" s="40"/>
      <c r="AQ11" s="40"/>
      <c r="AR11" s="40"/>
      <c r="AS11" s="40"/>
      <c r="AT11" s="60"/>
      <c r="AU11" s="38"/>
      <c r="AV11" s="59"/>
      <c r="AW11" s="40"/>
      <c r="AX11" s="40"/>
      <c r="AY11" s="40"/>
      <c r="AZ11" s="40"/>
      <c r="BA11" s="60"/>
      <c r="BB11" s="87"/>
      <c r="BC11" s="59"/>
      <c r="BD11" s="40"/>
      <c r="BE11" s="40"/>
      <c r="BF11" s="40"/>
      <c r="BG11" s="40"/>
      <c r="BH11" s="60"/>
      <c r="BK11" s="59"/>
      <c r="BL11" s="40"/>
      <c r="BM11" s="40"/>
      <c r="BN11" s="40"/>
      <c r="BO11" s="40"/>
      <c r="BP11" s="60"/>
    </row>
    <row r="12" spans="1:68" x14ac:dyDescent="0.25">
      <c r="B12" s="52"/>
      <c r="C12" s="45"/>
      <c r="D12" s="45"/>
      <c r="E12" s="45"/>
      <c r="F12" s="45"/>
      <c r="G12" s="53"/>
      <c r="J12" s="59"/>
      <c r="K12" s="40"/>
      <c r="L12" s="40"/>
      <c r="M12" s="40"/>
      <c r="N12" s="40"/>
      <c r="O12" s="60"/>
      <c r="P12" s="87"/>
      <c r="R12" s="59"/>
      <c r="S12" s="40"/>
      <c r="T12" s="40"/>
      <c r="U12" s="40"/>
      <c r="V12" s="40"/>
      <c r="W12" s="60"/>
      <c r="Z12" s="59"/>
      <c r="AA12" s="40"/>
      <c r="AB12" s="40"/>
      <c r="AC12" s="40"/>
      <c r="AD12" s="40"/>
      <c r="AE12" s="60"/>
      <c r="AG12" s="38"/>
      <c r="AH12" s="59"/>
      <c r="AI12" s="40"/>
      <c r="AJ12" s="40"/>
      <c r="AK12" s="40"/>
      <c r="AL12" s="40"/>
      <c r="AM12" s="60"/>
      <c r="AN12" s="87"/>
      <c r="AO12" s="59"/>
      <c r="AP12" s="40"/>
      <c r="AQ12" s="40"/>
      <c r="AR12" s="40"/>
      <c r="AS12" s="40"/>
      <c r="AT12" s="60"/>
      <c r="AU12" s="38"/>
      <c r="AV12" s="59"/>
      <c r="AW12" s="40"/>
      <c r="AX12" s="40"/>
      <c r="AY12" s="40"/>
      <c r="AZ12" s="40"/>
      <c r="BA12" s="60"/>
      <c r="BB12" s="87"/>
      <c r="BC12" s="59"/>
      <c r="BD12" s="40"/>
      <c r="BE12" s="40"/>
      <c r="BF12" s="40"/>
      <c r="BG12" s="40"/>
      <c r="BH12" s="60"/>
      <c r="BK12" s="59"/>
      <c r="BL12" s="40"/>
      <c r="BM12" s="40"/>
      <c r="BN12" s="40"/>
      <c r="BO12" s="40"/>
      <c r="BP12" s="60"/>
    </row>
    <row r="13" spans="1:68" x14ac:dyDescent="0.25">
      <c r="B13" s="52"/>
      <c r="C13" s="45"/>
      <c r="D13" s="45"/>
      <c r="E13" s="45"/>
      <c r="F13" s="45"/>
      <c r="G13" s="53"/>
      <c r="J13" s="59"/>
      <c r="K13" s="40"/>
      <c r="L13" s="40"/>
      <c r="M13" s="40"/>
      <c r="N13" s="40"/>
      <c r="O13" s="60"/>
      <c r="P13" s="87"/>
      <c r="R13" s="59"/>
      <c r="S13" s="40"/>
      <c r="T13" s="40"/>
      <c r="U13" s="40"/>
      <c r="V13" s="40"/>
      <c r="W13" s="60"/>
      <c r="Z13" s="59"/>
      <c r="AA13" s="40"/>
      <c r="AB13" s="40"/>
      <c r="AC13" s="40"/>
      <c r="AD13" s="40"/>
      <c r="AE13" s="60"/>
      <c r="AG13" s="38"/>
      <c r="AH13" s="59"/>
      <c r="AI13" s="40"/>
      <c r="AJ13" s="40"/>
      <c r="AK13" s="40"/>
      <c r="AL13" s="40"/>
      <c r="AM13" s="60"/>
      <c r="AN13" s="87"/>
      <c r="AO13" s="59"/>
      <c r="AP13" s="40"/>
      <c r="AQ13" s="40"/>
      <c r="AR13" s="40"/>
      <c r="AS13" s="40"/>
      <c r="AT13" s="60"/>
      <c r="AU13" s="38"/>
      <c r="AV13" s="59"/>
      <c r="AW13" s="40"/>
      <c r="AX13" s="40"/>
      <c r="AY13" s="40"/>
      <c r="AZ13" s="40"/>
      <c r="BA13" s="60"/>
      <c r="BB13" s="87"/>
      <c r="BC13" s="59"/>
      <c r="BD13" s="40"/>
      <c r="BE13" s="40"/>
      <c r="BF13" s="40"/>
      <c r="BG13" s="40"/>
      <c r="BH13" s="60"/>
      <c r="BK13" s="59"/>
      <c r="BL13" s="40"/>
      <c r="BM13" s="40"/>
      <c r="BN13" s="40"/>
      <c r="BO13" s="40"/>
      <c r="BP13" s="60"/>
    </row>
    <row r="14" spans="1:68" x14ac:dyDescent="0.25">
      <c r="B14" s="52"/>
      <c r="C14" s="45"/>
      <c r="D14" s="45"/>
      <c r="E14" s="45"/>
      <c r="F14" s="45"/>
      <c r="G14" s="53"/>
      <c r="J14" s="59"/>
      <c r="K14" s="40"/>
      <c r="L14" s="40"/>
      <c r="M14" s="40"/>
      <c r="N14" s="40"/>
      <c r="O14" s="60"/>
      <c r="P14" s="87"/>
      <c r="R14" s="59"/>
      <c r="S14" s="40"/>
      <c r="T14" s="40"/>
      <c r="U14" s="40"/>
      <c r="V14" s="40"/>
      <c r="W14" s="60"/>
      <c r="Z14" s="59"/>
      <c r="AA14" s="40"/>
      <c r="AB14" s="40"/>
      <c r="AC14" s="40"/>
      <c r="AD14" s="40"/>
      <c r="AE14" s="60"/>
      <c r="AG14" s="38"/>
      <c r="AH14" s="59"/>
      <c r="AI14" s="40"/>
      <c r="AJ14" s="40"/>
      <c r="AK14" s="40"/>
      <c r="AL14" s="40"/>
      <c r="AM14" s="60"/>
      <c r="AN14" s="87"/>
      <c r="AO14" s="59"/>
      <c r="AP14" s="40"/>
      <c r="AQ14" s="40"/>
      <c r="AR14" s="40"/>
      <c r="AS14" s="40"/>
      <c r="AT14" s="60"/>
      <c r="AU14" s="38"/>
      <c r="AV14" s="59"/>
      <c r="AW14" s="40"/>
      <c r="AX14" s="40"/>
      <c r="AY14" s="40"/>
      <c r="AZ14" s="40"/>
      <c r="BA14" s="60"/>
      <c r="BB14" s="87"/>
      <c r="BC14" s="59"/>
      <c r="BD14" s="40"/>
      <c r="BE14" s="40"/>
      <c r="BF14" s="40"/>
      <c r="BG14" s="40"/>
      <c r="BH14" s="60"/>
      <c r="BK14" s="59"/>
      <c r="BL14" s="40"/>
      <c r="BM14" s="40"/>
      <c r="BN14" s="40"/>
      <c r="BO14" s="40"/>
      <c r="BP14" s="60"/>
    </row>
    <row r="15" spans="1:68" x14ac:dyDescent="0.25">
      <c r="B15" s="52"/>
      <c r="C15" s="45"/>
      <c r="D15" s="45"/>
      <c r="E15" s="45"/>
      <c r="F15" s="45"/>
      <c r="G15" s="53"/>
      <c r="J15" s="59"/>
      <c r="K15" s="40"/>
      <c r="L15" s="40"/>
      <c r="M15" s="40"/>
      <c r="N15" s="40"/>
      <c r="O15" s="60"/>
      <c r="P15" s="87"/>
      <c r="R15" s="59"/>
      <c r="S15" s="40"/>
      <c r="T15" s="40"/>
      <c r="U15" s="40"/>
      <c r="V15" s="40"/>
      <c r="W15" s="60"/>
      <c r="Z15" s="59"/>
      <c r="AA15" s="40"/>
      <c r="AB15" s="40"/>
      <c r="AC15" s="40"/>
      <c r="AD15" s="40"/>
      <c r="AE15" s="60"/>
      <c r="AG15" s="38"/>
      <c r="AH15" s="59"/>
      <c r="AI15" s="40"/>
      <c r="AJ15" s="40"/>
      <c r="AK15" s="40"/>
      <c r="AL15" s="40"/>
      <c r="AM15" s="60"/>
      <c r="AN15" s="87"/>
      <c r="AO15" s="59"/>
      <c r="AP15" s="40"/>
      <c r="AQ15" s="40"/>
      <c r="AR15" s="40"/>
      <c r="AS15" s="40"/>
      <c r="AT15" s="60"/>
      <c r="AU15" s="38"/>
      <c r="AV15" s="59"/>
      <c r="AW15" s="40"/>
      <c r="AX15" s="40"/>
      <c r="AY15" s="40"/>
      <c r="AZ15" s="40"/>
      <c r="BA15" s="60"/>
      <c r="BB15" s="87"/>
      <c r="BC15" s="59"/>
      <c r="BD15" s="40"/>
      <c r="BE15" s="40"/>
      <c r="BF15" s="40"/>
      <c r="BG15" s="40"/>
      <c r="BH15" s="60"/>
      <c r="BK15" s="59"/>
      <c r="BL15" s="40"/>
      <c r="BM15" s="40"/>
      <c r="BN15" s="40"/>
      <c r="BO15" s="40"/>
      <c r="BP15" s="60"/>
    </row>
    <row r="16" spans="1:68" x14ac:dyDescent="0.25">
      <c r="B16" s="52"/>
      <c r="C16" s="45"/>
      <c r="D16" s="45"/>
      <c r="E16" s="45"/>
      <c r="F16" s="45"/>
      <c r="G16" s="53"/>
      <c r="J16" s="59"/>
      <c r="K16" s="40"/>
      <c r="L16" s="40"/>
      <c r="M16" s="40"/>
      <c r="N16" s="40"/>
      <c r="O16" s="60"/>
      <c r="P16" s="87"/>
      <c r="R16" s="59"/>
      <c r="S16" s="40"/>
      <c r="T16" s="40"/>
      <c r="U16" s="40"/>
      <c r="V16" s="40"/>
      <c r="W16" s="60"/>
      <c r="Z16" s="59"/>
      <c r="AA16" s="40"/>
      <c r="AB16" s="40"/>
      <c r="AC16" s="40"/>
      <c r="AD16" s="40"/>
      <c r="AE16" s="60"/>
      <c r="AG16" s="38"/>
      <c r="AH16" s="59"/>
      <c r="AI16" s="40"/>
      <c r="AJ16" s="40"/>
      <c r="AK16" s="40"/>
      <c r="AL16" s="40"/>
      <c r="AM16" s="60"/>
      <c r="AN16" s="87"/>
      <c r="AO16" s="59"/>
      <c r="AP16" s="40"/>
      <c r="AQ16" s="40"/>
      <c r="AR16" s="40"/>
      <c r="AS16" s="40"/>
      <c r="AT16" s="60"/>
      <c r="AU16" s="38"/>
      <c r="AV16" s="59"/>
      <c r="AW16" s="40"/>
      <c r="AX16" s="40"/>
      <c r="AY16" s="40"/>
      <c r="AZ16" s="40"/>
      <c r="BA16" s="60"/>
      <c r="BB16" s="87"/>
      <c r="BC16" s="59"/>
      <c r="BD16" s="40"/>
      <c r="BE16" s="40"/>
      <c r="BF16" s="40"/>
      <c r="BG16" s="40"/>
      <c r="BH16" s="60"/>
      <c r="BK16" s="59"/>
      <c r="BL16" s="40"/>
      <c r="BM16" s="40"/>
      <c r="BN16" s="40"/>
      <c r="BO16" s="40"/>
      <c r="BP16" s="60"/>
    </row>
    <row r="17" spans="1:68" x14ac:dyDescent="0.25">
      <c r="B17" s="52"/>
      <c r="C17" s="45"/>
      <c r="D17" s="45"/>
      <c r="E17" s="45"/>
      <c r="F17" s="45"/>
      <c r="G17" s="53"/>
      <c r="J17" s="59"/>
      <c r="K17" s="40"/>
      <c r="L17" s="40"/>
      <c r="M17" s="40"/>
      <c r="N17" s="40"/>
      <c r="O17" s="60"/>
      <c r="P17" s="87"/>
      <c r="R17" s="59"/>
      <c r="S17" s="40"/>
      <c r="T17" s="40"/>
      <c r="U17" s="40"/>
      <c r="V17" s="40"/>
      <c r="W17" s="60"/>
      <c r="Z17" s="59"/>
      <c r="AA17" s="40"/>
      <c r="AB17" s="40"/>
      <c r="AC17" s="40"/>
      <c r="AD17" s="40"/>
      <c r="AE17" s="60"/>
      <c r="AG17" s="38"/>
      <c r="AH17" s="59"/>
      <c r="AI17" s="40"/>
      <c r="AJ17" s="40"/>
      <c r="AK17" s="40"/>
      <c r="AL17" s="40"/>
      <c r="AM17" s="60"/>
      <c r="AN17" s="87"/>
      <c r="AO17" s="59"/>
      <c r="AP17" s="40"/>
      <c r="AQ17" s="40"/>
      <c r="AR17" s="40"/>
      <c r="AS17" s="40"/>
      <c r="AT17" s="60"/>
      <c r="AU17" s="38"/>
      <c r="AV17" s="59"/>
      <c r="AW17" s="40"/>
      <c r="AX17" s="40"/>
      <c r="AY17" s="40"/>
      <c r="AZ17" s="40"/>
      <c r="BA17" s="60"/>
      <c r="BB17" s="87"/>
      <c r="BC17" s="59"/>
      <c r="BD17" s="40"/>
      <c r="BE17" s="40"/>
      <c r="BF17" s="40"/>
      <c r="BG17" s="40"/>
      <c r="BH17" s="60"/>
      <c r="BK17" s="59"/>
      <c r="BL17" s="40"/>
      <c r="BM17" s="40"/>
      <c r="BN17" s="40"/>
      <c r="BO17" s="40"/>
      <c r="BP17" s="60"/>
    </row>
    <row r="18" spans="1:68" x14ac:dyDescent="0.25">
      <c r="B18" s="52"/>
      <c r="C18" s="45"/>
      <c r="D18" s="45"/>
      <c r="E18" s="45"/>
      <c r="F18" s="45"/>
      <c r="G18" s="53"/>
      <c r="J18" s="59"/>
      <c r="K18" s="40"/>
      <c r="L18" s="40"/>
      <c r="M18" s="40"/>
      <c r="N18" s="40"/>
      <c r="O18" s="60"/>
      <c r="P18" s="87"/>
      <c r="R18" s="59"/>
      <c r="S18" s="40"/>
      <c r="T18" s="40"/>
      <c r="U18" s="40"/>
      <c r="V18" s="40"/>
      <c r="W18" s="60"/>
      <c r="Z18" s="59"/>
      <c r="AA18" s="40"/>
      <c r="AB18" s="40"/>
      <c r="AC18" s="40"/>
      <c r="AD18" s="40"/>
      <c r="AE18" s="60"/>
      <c r="AG18" s="38"/>
      <c r="AH18" s="59"/>
      <c r="AI18" s="40"/>
      <c r="AJ18" s="40"/>
      <c r="AK18" s="40"/>
      <c r="AL18" s="40"/>
      <c r="AM18" s="60"/>
      <c r="AN18" s="87"/>
      <c r="AO18" s="59"/>
      <c r="AP18" s="40"/>
      <c r="AQ18" s="40"/>
      <c r="AR18" s="40"/>
      <c r="AS18" s="40"/>
      <c r="AT18" s="60"/>
      <c r="AU18" s="38"/>
      <c r="AV18" s="59"/>
      <c r="AW18" s="40"/>
      <c r="AX18" s="40"/>
      <c r="AY18" s="40"/>
      <c r="AZ18" s="40"/>
      <c r="BA18" s="60"/>
      <c r="BB18" s="87"/>
      <c r="BC18" s="59"/>
      <c r="BD18" s="40"/>
      <c r="BE18" s="40"/>
      <c r="BF18" s="40"/>
      <c r="BG18" s="40"/>
      <c r="BH18" s="60"/>
      <c r="BK18" s="59"/>
      <c r="BL18" s="40"/>
      <c r="BM18" s="40"/>
      <c r="BN18" s="40"/>
      <c r="BO18" s="40"/>
      <c r="BP18" s="60"/>
    </row>
    <row r="19" spans="1:68" x14ac:dyDescent="0.25">
      <c r="B19" s="52"/>
      <c r="C19" s="45"/>
      <c r="D19" s="45"/>
      <c r="E19" s="45"/>
      <c r="F19" s="45"/>
      <c r="G19" s="53"/>
      <c r="J19" s="59"/>
      <c r="K19" s="40"/>
      <c r="L19" s="40"/>
      <c r="M19" s="40"/>
      <c r="N19" s="40"/>
      <c r="O19" s="60"/>
      <c r="P19" s="87"/>
      <c r="R19" s="59"/>
      <c r="S19" s="40"/>
      <c r="T19" s="40"/>
      <c r="U19" s="40"/>
      <c r="V19" s="40"/>
      <c r="W19" s="60"/>
      <c r="Z19" s="59"/>
      <c r="AA19" s="40"/>
      <c r="AB19" s="40"/>
      <c r="AC19" s="40"/>
      <c r="AD19" s="40"/>
      <c r="AE19" s="60"/>
      <c r="AG19" s="38"/>
      <c r="AH19" s="59"/>
      <c r="AI19" s="40"/>
      <c r="AJ19" s="40"/>
      <c r="AK19" s="40"/>
      <c r="AL19" s="40"/>
      <c r="AM19" s="60"/>
      <c r="AN19" s="87"/>
      <c r="AO19" s="59"/>
      <c r="AP19" s="40"/>
      <c r="AQ19" s="40"/>
      <c r="AR19" s="40"/>
      <c r="AS19" s="40"/>
      <c r="AT19" s="60"/>
      <c r="AU19" s="38"/>
      <c r="AV19" s="59"/>
      <c r="AW19" s="40"/>
      <c r="AX19" s="40"/>
      <c r="AY19" s="40"/>
      <c r="AZ19" s="40"/>
      <c r="BA19" s="60"/>
      <c r="BB19" s="87"/>
      <c r="BC19" s="59"/>
      <c r="BD19" s="40"/>
      <c r="BE19" s="40"/>
      <c r="BF19" s="40"/>
      <c r="BG19" s="40"/>
      <c r="BH19" s="60"/>
      <c r="BK19" s="59"/>
      <c r="BL19" s="40"/>
      <c r="BM19" s="40"/>
      <c r="BN19" s="40"/>
      <c r="BO19" s="40"/>
      <c r="BP19" s="60"/>
    </row>
    <row r="20" spans="1:68" x14ac:dyDescent="0.25">
      <c r="B20" s="52"/>
      <c r="C20" s="45"/>
      <c r="D20" s="45"/>
      <c r="E20" s="45"/>
      <c r="F20" s="45"/>
      <c r="G20" s="53"/>
      <c r="J20" s="59"/>
      <c r="K20" s="40"/>
      <c r="L20" s="40"/>
      <c r="M20" s="40"/>
      <c r="N20" s="40"/>
      <c r="O20" s="60"/>
      <c r="P20" s="87"/>
      <c r="R20" s="59"/>
      <c r="S20" s="40"/>
      <c r="T20" s="40"/>
      <c r="U20" s="40"/>
      <c r="V20" s="40"/>
      <c r="W20" s="60"/>
      <c r="Z20" s="59"/>
      <c r="AA20" s="40"/>
      <c r="AB20" s="40"/>
      <c r="AC20" s="40"/>
      <c r="AD20" s="40"/>
      <c r="AE20" s="60"/>
      <c r="AG20" s="38"/>
      <c r="AH20" s="59"/>
      <c r="AI20" s="40"/>
      <c r="AJ20" s="40"/>
      <c r="AK20" s="40"/>
      <c r="AL20" s="40"/>
      <c r="AM20" s="60"/>
      <c r="AN20" s="87"/>
      <c r="AO20" s="59"/>
      <c r="AP20" s="40"/>
      <c r="AQ20" s="40"/>
      <c r="AR20" s="40"/>
      <c r="AS20" s="40"/>
      <c r="AT20" s="60"/>
      <c r="AU20" s="38"/>
      <c r="AV20" s="59"/>
      <c r="AW20" s="40"/>
      <c r="AX20" s="40"/>
      <c r="AY20" s="40"/>
      <c r="AZ20" s="40"/>
      <c r="BA20" s="60"/>
      <c r="BB20" s="87"/>
      <c r="BC20" s="59"/>
      <c r="BD20" s="40"/>
      <c r="BE20" s="40"/>
      <c r="BF20" s="40"/>
      <c r="BG20" s="40"/>
      <c r="BH20" s="60"/>
      <c r="BK20" s="59"/>
      <c r="BL20" s="40"/>
      <c r="BM20" s="40"/>
      <c r="BN20" s="40"/>
      <c r="BO20" s="40"/>
      <c r="BP20" s="60"/>
    </row>
    <row r="21" spans="1:68" x14ac:dyDescent="0.25">
      <c r="B21" s="52"/>
      <c r="C21" s="45"/>
      <c r="D21" s="45"/>
      <c r="E21" s="45"/>
      <c r="F21" s="45"/>
      <c r="G21" s="53"/>
      <c r="J21" s="59"/>
      <c r="K21" s="40"/>
      <c r="L21" s="40"/>
      <c r="M21" s="40"/>
      <c r="N21" s="40"/>
      <c r="O21" s="60"/>
      <c r="P21" s="87"/>
      <c r="R21" s="59"/>
      <c r="S21" s="40"/>
      <c r="T21" s="40"/>
      <c r="U21" s="40"/>
      <c r="V21" s="40"/>
      <c r="W21" s="60"/>
      <c r="Z21" s="59"/>
      <c r="AA21" s="40"/>
      <c r="AB21" s="40"/>
      <c r="AC21" s="40"/>
      <c r="AD21" s="40"/>
      <c r="AE21" s="60"/>
      <c r="AG21" s="38"/>
      <c r="AH21" s="59"/>
      <c r="AI21" s="40"/>
      <c r="AJ21" s="40"/>
      <c r="AK21" s="40"/>
      <c r="AL21" s="40"/>
      <c r="AM21" s="60"/>
      <c r="AN21" s="87"/>
      <c r="AO21" s="59"/>
      <c r="AP21" s="40"/>
      <c r="AQ21" s="40"/>
      <c r="AR21" s="40"/>
      <c r="AS21" s="40"/>
      <c r="AT21" s="60"/>
      <c r="AU21" s="38"/>
      <c r="AV21" s="59"/>
      <c r="AW21" s="40"/>
      <c r="AX21" s="40"/>
      <c r="AY21" s="40"/>
      <c r="AZ21" s="40"/>
      <c r="BA21" s="60"/>
      <c r="BB21" s="87"/>
      <c r="BC21" s="59"/>
      <c r="BD21" s="40"/>
      <c r="BE21" s="40"/>
      <c r="BF21" s="40"/>
      <c r="BG21" s="40"/>
      <c r="BH21" s="60"/>
      <c r="BK21" s="59"/>
      <c r="BL21" s="40"/>
      <c r="BM21" s="40"/>
      <c r="BN21" s="40"/>
      <c r="BO21" s="40"/>
      <c r="BP21" s="60"/>
    </row>
    <row r="22" spans="1:68" x14ac:dyDescent="0.25">
      <c r="B22" s="52"/>
      <c r="C22" s="45"/>
      <c r="D22" s="45"/>
      <c r="E22" s="45"/>
      <c r="F22" s="45"/>
      <c r="G22" s="53"/>
      <c r="J22" s="59"/>
      <c r="K22" s="40"/>
      <c r="L22" s="40"/>
      <c r="M22" s="40"/>
      <c r="N22" s="40"/>
      <c r="O22" s="60"/>
      <c r="P22" s="87"/>
      <c r="R22" s="59"/>
      <c r="S22" s="40"/>
      <c r="T22" s="40"/>
      <c r="U22" s="40"/>
      <c r="V22" s="40"/>
      <c r="W22" s="60"/>
      <c r="Z22" s="59"/>
      <c r="AA22" s="40"/>
      <c r="AB22" s="40"/>
      <c r="AC22" s="40"/>
      <c r="AD22" s="40"/>
      <c r="AE22" s="60"/>
      <c r="AG22" s="38"/>
      <c r="AH22" s="59"/>
      <c r="AI22" s="40"/>
      <c r="AJ22" s="40"/>
      <c r="AK22" s="40"/>
      <c r="AL22" s="40"/>
      <c r="AM22" s="60"/>
      <c r="AN22" s="87"/>
      <c r="AO22" s="59"/>
      <c r="AP22" s="40"/>
      <c r="AQ22" s="40"/>
      <c r="AR22" s="40"/>
      <c r="AS22" s="40"/>
      <c r="AT22" s="60"/>
      <c r="AU22" s="38"/>
      <c r="AV22" s="59"/>
      <c r="AW22" s="40"/>
      <c r="AX22" s="40"/>
      <c r="AY22" s="40"/>
      <c r="AZ22" s="40"/>
      <c r="BA22" s="60"/>
      <c r="BB22" s="87"/>
      <c r="BC22" s="59"/>
      <c r="BD22" s="40"/>
      <c r="BE22" s="40"/>
      <c r="BF22" s="40"/>
      <c r="BG22" s="40"/>
      <c r="BH22" s="60"/>
      <c r="BK22" s="59"/>
      <c r="BL22" s="40"/>
      <c r="BM22" s="40"/>
      <c r="BN22" s="40"/>
      <c r="BO22" s="40"/>
      <c r="BP22" s="60"/>
    </row>
    <row r="23" spans="1:68" x14ac:dyDescent="0.25">
      <c r="B23" s="52"/>
      <c r="C23" s="45"/>
      <c r="D23" s="45"/>
      <c r="E23" s="45"/>
      <c r="F23" s="45"/>
      <c r="G23" s="53"/>
      <c r="J23" s="59"/>
      <c r="K23" s="40"/>
      <c r="L23" s="40"/>
      <c r="M23" s="40"/>
      <c r="N23" s="40"/>
      <c r="O23" s="60"/>
      <c r="P23" s="87"/>
      <c r="R23" s="59"/>
      <c r="S23" s="40"/>
      <c r="T23" s="40"/>
      <c r="U23" s="40"/>
      <c r="V23" s="40"/>
      <c r="W23" s="60"/>
      <c r="Z23" s="59"/>
      <c r="AA23" s="40"/>
      <c r="AB23" s="40"/>
      <c r="AC23" s="40"/>
      <c r="AD23" s="40"/>
      <c r="AE23" s="60"/>
      <c r="AG23" s="38"/>
      <c r="AH23" s="59"/>
      <c r="AI23" s="40"/>
      <c r="AJ23" s="40"/>
      <c r="AK23" s="40"/>
      <c r="AL23" s="40"/>
      <c r="AM23" s="60"/>
      <c r="AN23" s="87"/>
      <c r="AO23" s="59"/>
      <c r="AP23" s="40"/>
      <c r="AQ23" s="40"/>
      <c r="AR23" s="40"/>
      <c r="AS23" s="40"/>
      <c r="AT23" s="60"/>
      <c r="AU23" s="38"/>
      <c r="AV23" s="59"/>
      <c r="AW23" s="40"/>
      <c r="AX23" s="40"/>
      <c r="AY23" s="40"/>
      <c r="AZ23" s="40"/>
      <c r="BA23" s="60"/>
      <c r="BB23" s="87"/>
      <c r="BC23" s="59"/>
      <c r="BD23" s="40"/>
      <c r="BE23" s="40"/>
      <c r="BF23" s="40"/>
      <c r="BG23" s="40"/>
      <c r="BH23" s="60"/>
      <c r="BK23" s="59"/>
      <c r="BL23" s="40"/>
      <c r="BM23" s="40"/>
      <c r="BN23" s="40"/>
      <c r="BO23" s="40"/>
      <c r="BP23" s="60"/>
    </row>
    <row r="24" spans="1:68" ht="15.75" thickBot="1" x14ac:dyDescent="0.3">
      <c r="B24" s="54"/>
      <c r="C24" s="55"/>
      <c r="D24" s="55"/>
      <c r="E24" s="55"/>
      <c r="F24" s="55"/>
      <c r="G24" s="56"/>
      <c r="J24" s="61"/>
      <c r="K24" s="62"/>
      <c r="L24" s="62"/>
      <c r="M24" s="62"/>
      <c r="N24" s="62"/>
      <c r="O24" s="63"/>
      <c r="P24" s="87"/>
      <c r="R24" s="61"/>
      <c r="S24" s="62"/>
      <c r="T24" s="62"/>
      <c r="U24" s="62"/>
      <c r="V24" s="62"/>
      <c r="W24" s="63"/>
      <c r="Z24" s="61"/>
      <c r="AA24" s="62"/>
      <c r="AB24" s="62"/>
      <c r="AC24" s="62"/>
      <c r="AD24" s="62"/>
      <c r="AE24" s="63"/>
      <c r="AG24" s="38"/>
      <c r="AH24" s="61"/>
      <c r="AI24" s="62"/>
      <c r="AJ24" s="62"/>
      <c r="AK24" s="62"/>
      <c r="AL24" s="62"/>
      <c r="AM24" s="63"/>
      <c r="AN24" s="87"/>
      <c r="AO24" s="61"/>
      <c r="AP24" s="62"/>
      <c r="AQ24" s="62"/>
      <c r="AR24" s="62"/>
      <c r="AS24" s="62"/>
      <c r="AT24" s="63"/>
      <c r="AU24" s="38"/>
      <c r="AV24" s="61"/>
      <c r="AW24" s="62"/>
      <c r="AX24" s="62"/>
      <c r="AY24" s="62"/>
      <c r="AZ24" s="62"/>
      <c r="BA24" s="63"/>
      <c r="BB24" s="87"/>
      <c r="BC24" s="61"/>
      <c r="BD24" s="62"/>
      <c r="BE24" s="62"/>
      <c r="BF24" s="62"/>
      <c r="BG24" s="62"/>
      <c r="BH24" s="63"/>
      <c r="BK24" s="61"/>
      <c r="BL24" s="62"/>
      <c r="BM24" s="62"/>
      <c r="BN24" s="62"/>
      <c r="BO24" s="62"/>
      <c r="BP24" s="63"/>
    </row>
    <row r="25" spans="1:68" ht="15.75" thickBot="1" x14ac:dyDescent="0.3">
      <c r="J25" s="87"/>
      <c r="K25" s="87"/>
      <c r="L25" s="87"/>
      <c r="M25" s="87"/>
      <c r="N25" s="87"/>
      <c r="O25" s="87"/>
      <c r="P25" s="87"/>
      <c r="Q25" s="87"/>
      <c r="R25" s="87"/>
      <c r="S25" s="87"/>
      <c r="T25" s="87"/>
      <c r="U25" s="87"/>
      <c r="V25" s="87"/>
      <c r="W25" s="87"/>
    </row>
    <row r="26" spans="1:68" ht="15.75" thickBot="1" x14ac:dyDescent="0.3">
      <c r="A26" s="34" t="s">
        <v>65</v>
      </c>
      <c r="I26" t="s">
        <v>67</v>
      </c>
      <c r="Q26" t="s">
        <v>256</v>
      </c>
      <c r="Y26">
        <v>0</v>
      </c>
      <c r="Z26" s="73">
        <v>0</v>
      </c>
      <c r="AA26" s="57"/>
      <c r="AB26" s="57"/>
      <c r="AC26" s="57"/>
      <c r="AD26" s="57"/>
      <c r="AE26" s="58"/>
      <c r="AG26" t="s">
        <v>69</v>
      </c>
      <c r="AW26" s="48"/>
      <c r="AX26" s="48"/>
      <c r="AY26" s="48"/>
      <c r="AZ26" s="48"/>
      <c r="BJ26" s="38" t="s">
        <v>71</v>
      </c>
    </row>
    <row r="27" spans="1:68" x14ac:dyDescent="0.25">
      <c r="A27" s="35">
        <v>250000</v>
      </c>
      <c r="B27" s="49">
        <v>640</v>
      </c>
      <c r="C27" s="57"/>
      <c r="D27" s="57"/>
      <c r="E27" s="57"/>
      <c r="F27" s="57"/>
      <c r="G27" s="58"/>
      <c r="I27">
        <v>12</v>
      </c>
      <c r="J27" s="49">
        <v>750</v>
      </c>
      <c r="K27" s="57"/>
      <c r="L27" s="57"/>
      <c r="M27" s="57"/>
      <c r="N27" s="57"/>
      <c r="O27" s="58"/>
      <c r="P27" s="87"/>
      <c r="Q27">
        <v>22</v>
      </c>
      <c r="R27" s="49">
        <v>760</v>
      </c>
      <c r="S27" s="57"/>
      <c r="T27" s="57"/>
      <c r="U27" s="57"/>
      <c r="V27" s="57"/>
      <c r="W27" s="58"/>
      <c r="Z27" s="59"/>
      <c r="AA27" s="40"/>
      <c r="AB27" s="40"/>
      <c r="AC27" s="40"/>
      <c r="AD27" s="40"/>
      <c r="AE27" s="60"/>
      <c r="AG27">
        <v>1</v>
      </c>
      <c r="AH27" s="49">
        <v>0</v>
      </c>
      <c r="AI27" s="57"/>
      <c r="AJ27" s="57"/>
      <c r="AK27" s="57"/>
      <c r="AL27" s="57"/>
      <c r="AM27" s="58"/>
      <c r="AN27" s="87"/>
      <c r="AO27" s="87"/>
      <c r="AP27" s="87"/>
      <c r="AQ27" s="87"/>
      <c r="AR27" s="87"/>
      <c r="AS27" s="87"/>
      <c r="AT27" s="87"/>
      <c r="AU27" s="87"/>
      <c r="AV27" s="87"/>
      <c r="AW27" s="87"/>
      <c r="AX27" s="87"/>
      <c r="AY27" s="87"/>
      <c r="AZ27" s="87"/>
      <c r="BA27" s="87"/>
      <c r="BB27" s="87"/>
      <c r="BC27" s="87"/>
      <c r="BD27" s="87"/>
      <c r="BE27" s="87"/>
      <c r="BF27" s="87"/>
      <c r="BG27" s="87"/>
      <c r="BH27" s="87"/>
      <c r="BJ27">
        <v>2</v>
      </c>
      <c r="BK27" s="49">
        <v>0</v>
      </c>
      <c r="BL27" s="57"/>
      <c r="BM27" s="57"/>
      <c r="BN27" s="57"/>
      <c r="BO27" s="57"/>
      <c r="BP27" s="58"/>
    </row>
    <row r="28" spans="1:68" x14ac:dyDescent="0.25">
      <c r="B28" s="59"/>
      <c r="C28" s="40"/>
      <c r="D28" s="40"/>
      <c r="E28" s="40"/>
      <c r="F28" s="40"/>
      <c r="G28" s="60"/>
      <c r="J28" s="59"/>
      <c r="K28" s="40"/>
      <c r="L28" s="40"/>
      <c r="M28" s="40"/>
      <c r="N28" s="40"/>
      <c r="O28" s="60"/>
      <c r="P28" s="87"/>
      <c r="R28" s="59"/>
      <c r="S28" s="40"/>
      <c r="T28" s="40"/>
      <c r="U28" s="40"/>
      <c r="V28" s="40"/>
      <c r="W28" s="60"/>
      <c r="Z28" s="59"/>
      <c r="AA28" s="40"/>
      <c r="AB28" s="40"/>
      <c r="AC28" s="40"/>
      <c r="AD28" s="40"/>
      <c r="AE28" s="60"/>
      <c r="AH28" s="59"/>
      <c r="AI28" s="40"/>
      <c r="AJ28" s="40"/>
      <c r="AK28" s="40"/>
      <c r="AL28" s="40"/>
      <c r="AM28" s="60"/>
      <c r="AN28" s="87"/>
      <c r="AO28" s="87"/>
      <c r="AP28" s="87"/>
      <c r="AQ28" s="87"/>
      <c r="AR28" s="87"/>
      <c r="AS28" s="87"/>
      <c r="AT28" s="87"/>
      <c r="AU28" s="87"/>
      <c r="AV28" s="87"/>
      <c r="AW28" s="87"/>
      <c r="AX28" s="87"/>
      <c r="AY28" s="87"/>
      <c r="AZ28" s="87"/>
      <c r="BA28" s="87"/>
      <c r="BB28" s="87"/>
      <c r="BC28" s="87"/>
      <c r="BD28" s="87"/>
      <c r="BE28" s="87"/>
      <c r="BF28" s="87"/>
      <c r="BG28" s="87"/>
      <c r="BH28" s="87"/>
      <c r="BK28" s="59"/>
      <c r="BL28" s="40"/>
      <c r="BM28" s="40"/>
      <c r="BN28" s="40"/>
      <c r="BO28" s="40"/>
      <c r="BP28" s="60"/>
    </row>
    <row r="29" spans="1:68" x14ac:dyDescent="0.25">
      <c r="B29" s="59"/>
      <c r="C29" s="40"/>
      <c r="D29" s="40"/>
      <c r="E29" s="40"/>
      <c r="F29" s="40"/>
      <c r="G29" s="60"/>
      <c r="J29" s="59"/>
      <c r="K29" s="40"/>
      <c r="L29" s="40"/>
      <c r="M29" s="40"/>
      <c r="N29" s="40"/>
      <c r="O29" s="60"/>
      <c r="P29" s="87"/>
      <c r="R29" s="59"/>
      <c r="S29" s="40"/>
      <c r="T29" s="40"/>
      <c r="U29" s="40"/>
      <c r="V29" s="40"/>
      <c r="W29" s="60"/>
      <c r="Z29" s="59"/>
      <c r="AA29" s="40"/>
      <c r="AB29" s="40"/>
      <c r="AC29" s="40"/>
      <c r="AD29" s="40"/>
      <c r="AE29" s="60"/>
      <c r="AH29" s="59"/>
      <c r="AI29" s="40"/>
      <c r="AJ29" s="40"/>
      <c r="AK29" s="40"/>
      <c r="AL29" s="40"/>
      <c r="AM29" s="60"/>
      <c r="AN29" s="87"/>
      <c r="AO29" s="87"/>
      <c r="AP29" s="87"/>
      <c r="AQ29" s="87"/>
      <c r="AR29" s="87"/>
      <c r="AS29" s="87"/>
      <c r="AT29" s="87"/>
      <c r="AU29" s="87"/>
      <c r="AV29" s="87"/>
      <c r="AW29" s="87"/>
      <c r="AX29" s="87"/>
      <c r="AY29" s="87"/>
      <c r="AZ29" s="87"/>
      <c r="BA29" s="87"/>
      <c r="BB29" s="87"/>
      <c r="BC29" s="87"/>
      <c r="BD29" s="87"/>
      <c r="BE29" s="87"/>
      <c r="BF29" s="87"/>
      <c r="BG29" s="87"/>
      <c r="BH29" s="87"/>
      <c r="BK29" s="59"/>
      <c r="BL29" s="40"/>
      <c r="BM29" s="40"/>
      <c r="BN29" s="40"/>
      <c r="BO29" s="40"/>
      <c r="BP29" s="60"/>
    </row>
    <row r="30" spans="1:68" x14ac:dyDescent="0.25">
      <c r="B30" s="59"/>
      <c r="C30" s="40"/>
      <c r="D30" s="40"/>
      <c r="E30" s="40"/>
      <c r="F30" s="40"/>
      <c r="G30" s="60"/>
      <c r="J30" s="59"/>
      <c r="K30" s="40"/>
      <c r="L30" s="40"/>
      <c r="M30" s="40"/>
      <c r="N30" s="40"/>
      <c r="O30" s="60"/>
      <c r="P30" s="87"/>
      <c r="R30" s="59"/>
      <c r="S30" s="40"/>
      <c r="T30" s="40"/>
      <c r="U30" s="40"/>
      <c r="V30" s="40"/>
      <c r="W30" s="60"/>
      <c r="Z30" s="59"/>
      <c r="AA30" s="40"/>
      <c r="AB30" s="40"/>
      <c r="AC30" s="40"/>
      <c r="AD30" s="40"/>
      <c r="AE30" s="60"/>
      <c r="AH30" s="59"/>
      <c r="AI30" s="40"/>
      <c r="AJ30" s="40"/>
      <c r="AK30" s="40"/>
      <c r="AL30" s="40"/>
      <c r="AM30" s="60"/>
      <c r="AN30" s="87"/>
      <c r="AO30" s="87"/>
      <c r="AP30" s="87"/>
      <c r="AQ30" s="87"/>
      <c r="AR30" s="87"/>
      <c r="AS30" s="87"/>
      <c r="AT30" s="87"/>
      <c r="AU30" s="87"/>
      <c r="AV30" s="87"/>
      <c r="AW30" s="87"/>
      <c r="AX30" s="87"/>
      <c r="AY30" s="87"/>
      <c r="AZ30" s="87"/>
      <c r="BA30" s="87"/>
      <c r="BB30" s="87"/>
      <c r="BC30" s="87"/>
      <c r="BD30" s="87"/>
      <c r="BE30" s="87"/>
      <c r="BF30" s="87"/>
      <c r="BG30" s="87"/>
      <c r="BH30" s="87"/>
      <c r="BK30" s="59"/>
      <c r="BL30" s="40"/>
      <c r="BM30" s="40"/>
      <c r="BN30" s="40"/>
      <c r="BO30" s="40"/>
      <c r="BP30" s="60"/>
    </row>
    <row r="31" spans="1:68" x14ac:dyDescent="0.25">
      <c r="B31" s="59"/>
      <c r="C31" s="40"/>
      <c r="D31" s="40"/>
      <c r="E31" s="40"/>
      <c r="F31" s="40"/>
      <c r="G31" s="60"/>
      <c r="J31" s="59"/>
      <c r="K31" s="40"/>
      <c r="L31" s="40"/>
      <c r="M31" s="40"/>
      <c r="N31" s="40"/>
      <c r="O31" s="60"/>
      <c r="P31" s="87"/>
      <c r="R31" s="59"/>
      <c r="S31" s="40"/>
      <c r="T31" s="40"/>
      <c r="U31" s="40"/>
      <c r="V31" s="40"/>
      <c r="W31" s="60"/>
      <c r="Z31" s="59"/>
      <c r="AA31" s="40"/>
      <c r="AB31" s="40"/>
      <c r="AC31" s="40"/>
      <c r="AD31" s="40"/>
      <c r="AE31" s="60"/>
      <c r="AH31" s="59"/>
      <c r="AI31" s="40"/>
      <c r="AJ31" s="40"/>
      <c r="AK31" s="40"/>
      <c r="AL31" s="40"/>
      <c r="AM31" s="60"/>
      <c r="AN31" s="87"/>
      <c r="AO31" s="87"/>
      <c r="AP31" s="87"/>
      <c r="AQ31" s="87"/>
      <c r="AR31" s="87"/>
      <c r="AS31" s="87"/>
      <c r="AT31" s="87"/>
      <c r="AU31" s="87"/>
      <c r="AV31" s="87"/>
      <c r="AW31" s="87"/>
      <c r="AX31" s="87"/>
      <c r="AY31" s="87"/>
      <c r="AZ31" s="87"/>
      <c r="BA31" s="87"/>
      <c r="BB31" s="87"/>
      <c r="BC31" s="87"/>
      <c r="BD31" s="87"/>
      <c r="BE31" s="87"/>
      <c r="BF31" s="87"/>
      <c r="BG31" s="87"/>
      <c r="BH31" s="87"/>
      <c r="BK31" s="59"/>
      <c r="BL31" s="40"/>
      <c r="BM31" s="40"/>
      <c r="BN31" s="40"/>
      <c r="BO31" s="40"/>
      <c r="BP31" s="60"/>
    </row>
    <row r="32" spans="1:68" x14ac:dyDescent="0.25">
      <c r="B32" s="59"/>
      <c r="C32" s="40"/>
      <c r="D32" s="40"/>
      <c r="E32" s="40"/>
      <c r="F32" s="40"/>
      <c r="G32" s="60"/>
      <c r="J32" s="59"/>
      <c r="K32" s="40"/>
      <c r="L32" s="40"/>
      <c r="M32" s="40"/>
      <c r="N32" s="40"/>
      <c r="O32" s="60"/>
      <c r="P32" s="87"/>
      <c r="R32" s="59"/>
      <c r="S32" s="40"/>
      <c r="T32" s="40"/>
      <c r="U32" s="40"/>
      <c r="V32" s="40"/>
      <c r="W32" s="60"/>
      <c r="Z32" s="59"/>
      <c r="AA32" s="40"/>
      <c r="AB32" s="40"/>
      <c r="AC32" s="40"/>
      <c r="AD32" s="40"/>
      <c r="AE32" s="60"/>
      <c r="AH32" s="59"/>
      <c r="AI32" s="40"/>
      <c r="AJ32" s="40"/>
      <c r="AK32" s="40"/>
      <c r="AL32" s="40"/>
      <c r="AM32" s="60"/>
      <c r="AN32" s="87"/>
      <c r="AO32" s="87"/>
      <c r="AP32" s="87"/>
      <c r="AQ32" s="87"/>
      <c r="AR32" s="87"/>
      <c r="AS32" s="87"/>
      <c r="AT32" s="87"/>
      <c r="AU32" s="87"/>
      <c r="AV32" s="87"/>
      <c r="AW32" s="87"/>
      <c r="AX32" s="87"/>
      <c r="AY32" s="87"/>
      <c r="AZ32" s="87"/>
      <c r="BA32" s="87"/>
      <c r="BB32" s="87"/>
      <c r="BC32" s="87"/>
      <c r="BD32" s="87"/>
      <c r="BE32" s="87"/>
      <c r="BF32" s="87"/>
      <c r="BG32" s="87"/>
      <c r="BH32" s="87"/>
      <c r="BK32" s="59"/>
      <c r="BL32" s="40"/>
      <c r="BM32" s="40"/>
      <c r="BN32" s="40"/>
      <c r="BO32" s="40"/>
      <c r="BP32" s="60"/>
    </row>
    <row r="33" spans="2:68" x14ac:dyDescent="0.25">
      <c r="B33" s="59"/>
      <c r="C33" s="40"/>
      <c r="D33" s="40"/>
      <c r="E33" s="40"/>
      <c r="F33" s="40"/>
      <c r="G33" s="60"/>
      <c r="J33" s="59"/>
      <c r="K33" s="40"/>
      <c r="L33" s="40"/>
      <c r="M33" s="40"/>
      <c r="N33" s="40"/>
      <c r="O33" s="60"/>
      <c r="P33" s="87"/>
      <c r="R33" s="59"/>
      <c r="S33" s="40"/>
      <c r="T33" s="40"/>
      <c r="U33" s="40"/>
      <c r="V33" s="40"/>
      <c r="W33" s="60"/>
      <c r="Z33" s="59"/>
      <c r="AA33" s="40"/>
      <c r="AB33" s="40"/>
      <c r="AC33" s="40"/>
      <c r="AD33" s="40"/>
      <c r="AE33" s="60"/>
      <c r="AH33" s="59"/>
      <c r="AI33" s="40"/>
      <c r="AJ33" s="40"/>
      <c r="AK33" s="40"/>
      <c r="AL33" s="40"/>
      <c r="AM33" s="60"/>
      <c r="AN33" s="87"/>
      <c r="AO33" s="87"/>
      <c r="AP33" s="87"/>
      <c r="AQ33" s="87"/>
      <c r="AR33" s="87"/>
      <c r="AS33" s="87"/>
      <c r="AT33" s="87"/>
      <c r="AU33" s="87"/>
      <c r="AV33" s="87"/>
      <c r="AW33" s="87"/>
      <c r="AX33" s="87"/>
      <c r="AY33" s="87"/>
      <c r="AZ33" s="87"/>
      <c r="BA33" s="87"/>
      <c r="BB33" s="87"/>
      <c r="BC33" s="87"/>
      <c r="BD33" s="87"/>
      <c r="BE33" s="87"/>
      <c r="BF33" s="87"/>
      <c r="BG33" s="87"/>
      <c r="BH33" s="87"/>
      <c r="BK33" s="59"/>
      <c r="BL33" s="40"/>
      <c r="BM33" s="40"/>
      <c r="BN33" s="40"/>
      <c r="BO33" s="40"/>
      <c r="BP33" s="60"/>
    </row>
    <row r="34" spans="2:68" x14ac:dyDescent="0.25">
      <c r="B34" s="59"/>
      <c r="C34" s="40"/>
      <c r="D34" s="40"/>
      <c r="E34" s="40"/>
      <c r="F34" s="40"/>
      <c r="G34" s="60"/>
      <c r="J34" s="59"/>
      <c r="K34" s="40"/>
      <c r="L34" s="40"/>
      <c r="M34" s="40"/>
      <c r="N34" s="40"/>
      <c r="O34" s="60"/>
      <c r="P34" s="87"/>
      <c r="R34" s="59"/>
      <c r="S34" s="40"/>
      <c r="T34" s="40"/>
      <c r="U34" s="40"/>
      <c r="V34" s="40"/>
      <c r="W34" s="60"/>
      <c r="Z34" s="59"/>
      <c r="AA34" s="40"/>
      <c r="AB34" s="40"/>
      <c r="AC34" s="40"/>
      <c r="AD34" s="40"/>
      <c r="AE34" s="60"/>
      <c r="AH34" s="59"/>
      <c r="AI34" s="40"/>
      <c r="AJ34" s="40"/>
      <c r="AK34" s="40"/>
      <c r="AL34" s="40"/>
      <c r="AM34" s="60"/>
      <c r="AN34" s="87"/>
      <c r="AO34" s="87"/>
      <c r="AP34" s="87"/>
      <c r="AQ34" s="87"/>
      <c r="AR34" s="87"/>
      <c r="AS34" s="87"/>
      <c r="AT34" s="87"/>
      <c r="AU34" s="87"/>
      <c r="AV34" s="87"/>
      <c r="AW34" s="87"/>
      <c r="AX34" s="87"/>
      <c r="AY34" s="87"/>
      <c r="AZ34" s="87"/>
      <c r="BA34" s="87"/>
      <c r="BB34" s="87"/>
      <c r="BC34" s="87"/>
      <c r="BD34" s="87"/>
      <c r="BE34" s="87"/>
      <c r="BF34" s="87"/>
      <c r="BG34" s="87"/>
      <c r="BH34" s="87"/>
      <c r="BK34" s="59"/>
      <c r="BL34" s="40"/>
      <c r="BM34" s="40"/>
      <c r="BN34" s="40"/>
      <c r="BO34" s="40"/>
      <c r="BP34" s="60"/>
    </row>
    <row r="35" spans="2:68" x14ac:dyDescent="0.25">
      <c r="B35" s="59"/>
      <c r="C35" s="40"/>
      <c r="D35" s="40"/>
      <c r="E35" s="40"/>
      <c r="F35" s="40"/>
      <c r="G35" s="60"/>
      <c r="J35" s="59"/>
      <c r="K35" s="40"/>
      <c r="L35" s="40"/>
      <c r="M35" s="40"/>
      <c r="N35" s="40"/>
      <c r="O35" s="60"/>
      <c r="P35" s="87"/>
      <c r="R35" s="59"/>
      <c r="S35" s="40"/>
      <c r="T35" s="40"/>
      <c r="U35" s="40"/>
      <c r="V35" s="40"/>
      <c r="W35" s="60"/>
      <c r="Z35" s="59"/>
      <c r="AA35" s="40"/>
      <c r="AB35" s="40"/>
      <c r="AC35" s="40"/>
      <c r="AD35" s="40"/>
      <c r="AE35" s="60"/>
      <c r="AH35" s="59"/>
      <c r="AI35" s="40"/>
      <c r="AJ35" s="40"/>
      <c r="AK35" s="40"/>
      <c r="AL35" s="40"/>
      <c r="AM35" s="60"/>
      <c r="AN35" s="87"/>
      <c r="AO35" s="87"/>
      <c r="AP35" s="87"/>
      <c r="AQ35" s="87"/>
      <c r="AR35" s="87"/>
      <c r="AS35" s="87"/>
      <c r="AT35" s="87"/>
      <c r="AU35" s="87"/>
      <c r="AV35" s="87"/>
      <c r="AW35" s="87"/>
      <c r="AX35" s="87"/>
      <c r="AY35" s="87"/>
      <c r="AZ35" s="87"/>
      <c r="BA35" s="87"/>
      <c r="BB35" s="87"/>
      <c r="BC35" s="87"/>
      <c r="BD35" s="87"/>
      <c r="BE35" s="87"/>
      <c r="BF35" s="87"/>
      <c r="BG35" s="87"/>
      <c r="BH35" s="87"/>
      <c r="BK35" s="59"/>
      <c r="BL35" s="40"/>
      <c r="BM35" s="40"/>
      <c r="BN35" s="40"/>
      <c r="BO35" s="40"/>
      <c r="BP35" s="60"/>
    </row>
    <row r="36" spans="2:68" x14ac:dyDescent="0.25">
      <c r="B36" s="59"/>
      <c r="C36" s="40"/>
      <c r="D36" s="40"/>
      <c r="E36" s="40"/>
      <c r="F36" s="40"/>
      <c r="G36" s="60"/>
      <c r="J36" s="59"/>
      <c r="K36" s="40"/>
      <c r="L36" s="40"/>
      <c r="M36" s="40"/>
      <c r="N36" s="40"/>
      <c r="O36" s="60"/>
      <c r="P36" s="87"/>
      <c r="R36" s="59"/>
      <c r="S36" s="40"/>
      <c r="T36" s="40"/>
      <c r="U36" s="40"/>
      <c r="V36" s="40"/>
      <c r="W36" s="60"/>
      <c r="Z36" s="59"/>
      <c r="AA36" s="40"/>
      <c r="AB36" s="40"/>
      <c r="AC36" s="40"/>
      <c r="AD36" s="40"/>
      <c r="AE36" s="60"/>
      <c r="AH36" s="59"/>
      <c r="AI36" s="40"/>
      <c r="AJ36" s="40"/>
      <c r="AK36" s="40"/>
      <c r="AL36" s="40"/>
      <c r="AM36" s="60"/>
      <c r="AN36" s="87"/>
      <c r="AO36" s="87"/>
      <c r="AP36" s="87"/>
      <c r="AQ36" s="87"/>
      <c r="AR36" s="87"/>
      <c r="AS36" s="87"/>
      <c r="AT36" s="87"/>
      <c r="AU36" s="87"/>
      <c r="AV36" s="87"/>
      <c r="AW36" s="87"/>
      <c r="AX36" s="87"/>
      <c r="AY36" s="87"/>
      <c r="AZ36" s="87"/>
      <c r="BA36" s="87"/>
      <c r="BB36" s="87"/>
      <c r="BC36" s="87"/>
      <c r="BD36" s="87"/>
      <c r="BE36" s="87"/>
      <c r="BF36" s="87"/>
      <c r="BG36" s="87"/>
      <c r="BH36" s="87"/>
      <c r="BK36" s="59"/>
      <c r="BL36" s="40"/>
      <c r="BM36" s="40"/>
      <c r="BN36" s="40"/>
      <c r="BO36" s="40"/>
      <c r="BP36" s="60"/>
    </row>
    <row r="37" spans="2:68" x14ac:dyDescent="0.25">
      <c r="B37" s="59"/>
      <c r="C37" s="40"/>
      <c r="D37" s="40"/>
      <c r="E37" s="40"/>
      <c r="F37" s="40"/>
      <c r="G37" s="60"/>
      <c r="J37" s="59"/>
      <c r="K37" s="40"/>
      <c r="L37" s="40"/>
      <c r="M37" s="40"/>
      <c r="N37" s="40"/>
      <c r="O37" s="60"/>
      <c r="P37" s="87"/>
      <c r="R37" s="59"/>
      <c r="S37" s="40"/>
      <c r="T37" s="40"/>
      <c r="U37" s="40"/>
      <c r="V37" s="40"/>
      <c r="W37" s="60"/>
      <c r="Z37" s="59"/>
      <c r="AA37" s="40"/>
      <c r="AB37" s="40"/>
      <c r="AC37" s="40"/>
      <c r="AD37" s="40"/>
      <c r="AE37" s="60"/>
      <c r="AH37" s="59"/>
      <c r="AI37" s="40"/>
      <c r="AJ37" s="40"/>
      <c r="AK37" s="40"/>
      <c r="AL37" s="40"/>
      <c r="AM37" s="60"/>
      <c r="AN37" s="87"/>
      <c r="AO37" s="87"/>
      <c r="AP37" s="87"/>
      <c r="AQ37" s="87"/>
      <c r="AR37" s="87"/>
      <c r="AS37" s="87"/>
      <c r="AT37" s="87"/>
      <c r="AU37" s="87"/>
      <c r="AV37" s="87"/>
      <c r="AW37" s="87"/>
      <c r="AX37" s="87"/>
      <c r="AY37" s="87"/>
      <c r="AZ37" s="87"/>
      <c r="BA37" s="87"/>
      <c r="BB37" s="87"/>
      <c r="BC37" s="87"/>
      <c r="BD37" s="87"/>
      <c r="BE37" s="87"/>
      <c r="BF37" s="87"/>
      <c r="BG37" s="87"/>
      <c r="BH37" s="87"/>
      <c r="BK37" s="59"/>
      <c r="BL37" s="40"/>
      <c r="BM37" s="40"/>
      <c r="BN37" s="40"/>
      <c r="BO37" s="40"/>
      <c r="BP37" s="60"/>
    </row>
    <row r="38" spans="2:68" x14ac:dyDescent="0.25">
      <c r="B38" s="59"/>
      <c r="C38" s="40"/>
      <c r="D38" s="40"/>
      <c r="E38" s="40"/>
      <c r="F38" s="40"/>
      <c r="G38" s="60"/>
      <c r="J38" s="59"/>
      <c r="K38" s="40"/>
      <c r="L38" s="40"/>
      <c r="M38" s="40"/>
      <c r="N38" s="40"/>
      <c r="O38" s="60"/>
      <c r="P38" s="87"/>
      <c r="R38" s="59"/>
      <c r="S38" s="40"/>
      <c r="T38" s="40"/>
      <c r="U38" s="40"/>
      <c r="V38" s="40"/>
      <c r="W38" s="60"/>
      <c r="Z38" s="59"/>
      <c r="AA38" s="40"/>
      <c r="AB38" s="40"/>
      <c r="AC38" s="40"/>
      <c r="AD38" s="40"/>
      <c r="AE38" s="60"/>
      <c r="AH38" s="59"/>
      <c r="AI38" s="40"/>
      <c r="AJ38" s="40"/>
      <c r="AK38" s="40"/>
      <c r="AL38" s="40"/>
      <c r="AM38" s="60"/>
      <c r="AN38" s="87"/>
      <c r="AO38" s="87"/>
      <c r="AP38" s="87"/>
      <c r="AQ38" s="87"/>
      <c r="AR38" s="87"/>
      <c r="AS38" s="87"/>
      <c r="AT38" s="87"/>
      <c r="AU38" s="87"/>
      <c r="AV38" s="87"/>
      <c r="AW38" s="87"/>
      <c r="AX38" s="87"/>
      <c r="AY38" s="87"/>
      <c r="AZ38" s="87"/>
      <c r="BA38" s="87"/>
      <c r="BB38" s="87"/>
      <c r="BC38" s="87"/>
      <c r="BD38" s="87"/>
      <c r="BE38" s="87"/>
      <c r="BF38" s="87"/>
      <c r="BG38" s="87"/>
      <c r="BH38" s="87"/>
      <c r="BK38" s="59"/>
      <c r="BL38" s="40"/>
      <c r="BM38" s="40"/>
      <c r="BN38" s="40"/>
      <c r="BO38" s="40"/>
      <c r="BP38" s="60"/>
    </row>
    <row r="39" spans="2:68" x14ac:dyDescent="0.25">
      <c r="B39" s="59"/>
      <c r="C39" s="40"/>
      <c r="D39" s="40"/>
      <c r="E39" s="40"/>
      <c r="F39" s="40"/>
      <c r="G39" s="60"/>
      <c r="J39" s="59"/>
      <c r="K39" s="40"/>
      <c r="L39" s="40"/>
      <c r="M39" s="40"/>
      <c r="N39" s="40"/>
      <c r="O39" s="60"/>
      <c r="P39" s="87"/>
      <c r="R39" s="59"/>
      <c r="S39" s="40"/>
      <c r="T39" s="40"/>
      <c r="U39" s="40"/>
      <c r="V39" s="40"/>
      <c r="W39" s="60"/>
      <c r="Z39" s="59"/>
      <c r="AA39" s="40"/>
      <c r="AB39" s="40"/>
      <c r="AC39" s="40"/>
      <c r="AD39" s="40"/>
      <c r="AE39" s="60"/>
      <c r="AH39" s="59"/>
      <c r="AI39" s="40"/>
      <c r="AJ39" s="40"/>
      <c r="AK39" s="40"/>
      <c r="AL39" s="40"/>
      <c r="AM39" s="60"/>
      <c r="AN39" s="87"/>
      <c r="AO39" s="87"/>
      <c r="AP39" s="87"/>
      <c r="AQ39" s="87"/>
      <c r="AR39" s="87"/>
      <c r="AS39" s="87"/>
      <c r="AT39" s="87"/>
      <c r="AU39" s="87"/>
      <c r="AV39" s="87"/>
      <c r="AW39" s="87"/>
      <c r="AX39" s="87"/>
      <c r="AY39" s="87"/>
      <c r="AZ39" s="87"/>
      <c r="BA39" s="87"/>
      <c r="BB39" s="87"/>
      <c r="BC39" s="87"/>
      <c r="BD39" s="87"/>
      <c r="BE39" s="87"/>
      <c r="BF39" s="87"/>
      <c r="BG39" s="87"/>
      <c r="BH39" s="87"/>
      <c r="BK39" s="59"/>
      <c r="BL39" s="40"/>
      <c r="BM39" s="40"/>
      <c r="BN39" s="40"/>
      <c r="BO39" s="40"/>
      <c r="BP39" s="60"/>
    </row>
    <row r="40" spans="2:68" x14ac:dyDescent="0.25">
      <c r="B40" s="59"/>
      <c r="C40" s="40"/>
      <c r="D40" s="40"/>
      <c r="E40" s="40"/>
      <c r="F40" s="40"/>
      <c r="G40" s="60"/>
      <c r="J40" s="59"/>
      <c r="K40" s="40"/>
      <c r="L40" s="40"/>
      <c r="M40" s="40"/>
      <c r="N40" s="40"/>
      <c r="O40" s="60"/>
      <c r="P40" s="87"/>
      <c r="R40" s="59"/>
      <c r="S40" s="40"/>
      <c r="T40" s="40"/>
      <c r="U40" s="40"/>
      <c r="V40" s="40"/>
      <c r="W40" s="60"/>
      <c r="Z40" s="59"/>
      <c r="AA40" s="40"/>
      <c r="AB40" s="40"/>
      <c r="AC40" s="40"/>
      <c r="AD40" s="40"/>
      <c r="AE40" s="60"/>
      <c r="AH40" s="59"/>
      <c r="AI40" s="40"/>
      <c r="AJ40" s="40"/>
      <c r="AK40" s="40"/>
      <c r="AL40" s="40"/>
      <c r="AM40" s="60"/>
      <c r="AN40" s="87"/>
      <c r="AO40" s="87"/>
      <c r="AP40" s="87"/>
      <c r="AQ40" s="87"/>
      <c r="AR40" s="87"/>
      <c r="AS40" s="87"/>
      <c r="AT40" s="87"/>
      <c r="AU40" s="87"/>
      <c r="AV40" s="87"/>
      <c r="AW40" s="87"/>
      <c r="AX40" s="87"/>
      <c r="AY40" s="87"/>
      <c r="AZ40" s="87"/>
      <c r="BA40" s="87"/>
      <c r="BB40" s="87"/>
      <c r="BC40" s="87"/>
      <c r="BD40" s="87"/>
      <c r="BE40" s="87"/>
      <c r="BF40" s="87"/>
      <c r="BG40" s="87"/>
      <c r="BH40" s="87"/>
      <c r="BK40" s="59"/>
      <c r="BL40" s="40"/>
      <c r="BM40" s="40"/>
      <c r="BN40" s="40"/>
      <c r="BO40" s="40"/>
      <c r="BP40" s="60"/>
    </row>
    <row r="41" spans="2:68" x14ac:dyDescent="0.25">
      <c r="B41" s="59"/>
      <c r="C41" s="40"/>
      <c r="D41" s="40"/>
      <c r="E41" s="40"/>
      <c r="F41" s="40"/>
      <c r="G41" s="60"/>
      <c r="J41" s="59"/>
      <c r="K41" s="40"/>
      <c r="L41" s="40"/>
      <c r="M41" s="40"/>
      <c r="N41" s="40"/>
      <c r="O41" s="60"/>
      <c r="P41" s="87"/>
      <c r="R41" s="59"/>
      <c r="S41" s="40"/>
      <c r="T41" s="40"/>
      <c r="U41" s="40"/>
      <c r="V41" s="40"/>
      <c r="W41" s="60"/>
      <c r="Z41" s="59"/>
      <c r="AA41" s="40"/>
      <c r="AB41" s="40"/>
      <c r="AC41" s="40"/>
      <c r="AD41" s="40"/>
      <c r="AE41" s="60"/>
      <c r="AH41" s="59"/>
      <c r="AI41" s="40"/>
      <c r="AJ41" s="40"/>
      <c r="AK41" s="40"/>
      <c r="AL41" s="40"/>
      <c r="AM41" s="60"/>
      <c r="AN41" s="87"/>
      <c r="AO41" s="87"/>
      <c r="AP41" s="87"/>
      <c r="AQ41" s="87"/>
      <c r="AR41" s="87"/>
      <c r="AS41" s="87"/>
      <c r="AT41" s="87"/>
      <c r="AU41" s="87"/>
      <c r="AV41" s="87"/>
      <c r="AW41" s="87"/>
      <c r="AX41" s="87"/>
      <c r="AY41" s="87"/>
      <c r="AZ41" s="87"/>
      <c r="BA41" s="87"/>
      <c r="BB41" s="87"/>
      <c r="BC41" s="87"/>
      <c r="BD41" s="87"/>
      <c r="BE41" s="87"/>
      <c r="BF41" s="87"/>
      <c r="BG41" s="87"/>
      <c r="BH41" s="87"/>
      <c r="BK41" s="59"/>
      <c r="BL41" s="40"/>
      <c r="BM41" s="40"/>
      <c r="BN41" s="40"/>
      <c r="BO41" s="40"/>
      <c r="BP41" s="60"/>
    </row>
    <row r="42" spans="2:68" x14ac:dyDescent="0.25">
      <c r="B42" s="59"/>
      <c r="C42" s="40"/>
      <c r="D42" s="40"/>
      <c r="E42" s="40"/>
      <c r="F42" s="40"/>
      <c r="G42" s="60"/>
      <c r="J42" s="59"/>
      <c r="K42" s="40"/>
      <c r="L42" s="40"/>
      <c r="M42" s="40"/>
      <c r="N42" s="40"/>
      <c r="O42" s="60"/>
      <c r="P42" s="87"/>
      <c r="R42" s="59"/>
      <c r="S42" s="40"/>
      <c r="T42" s="40"/>
      <c r="U42" s="40"/>
      <c r="V42" s="40"/>
      <c r="W42" s="60"/>
      <c r="Z42" s="59"/>
      <c r="AA42" s="40"/>
      <c r="AB42" s="40"/>
      <c r="AC42" s="40"/>
      <c r="AD42" s="40"/>
      <c r="AE42" s="60"/>
      <c r="AH42" s="59"/>
      <c r="AI42" s="40"/>
      <c r="AJ42" s="40"/>
      <c r="AK42" s="40"/>
      <c r="AL42" s="40"/>
      <c r="AM42" s="60"/>
      <c r="AN42" s="87"/>
      <c r="AO42" s="87"/>
      <c r="AP42" s="87"/>
      <c r="AQ42" s="87"/>
      <c r="AR42" s="87"/>
      <c r="AS42" s="87"/>
      <c r="AT42" s="87"/>
      <c r="AU42" s="87"/>
      <c r="AV42" s="87"/>
      <c r="AW42" s="87"/>
      <c r="AX42" s="87"/>
      <c r="AY42" s="87"/>
      <c r="AZ42" s="87"/>
      <c r="BA42" s="87"/>
      <c r="BB42" s="87"/>
      <c r="BC42" s="87"/>
      <c r="BD42" s="87"/>
      <c r="BE42" s="87"/>
      <c r="BF42" s="87"/>
      <c r="BG42" s="87"/>
      <c r="BH42" s="87"/>
      <c r="BK42" s="59"/>
      <c r="BL42" s="40"/>
      <c r="BM42" s="40"/>
      <c r="BN42" s="40"/>
      <c r="BO42" s="40"/>
      <c r="BP42" s="60"/>
    </row>
    <row r="43" spans="2:68" x14ac:dyDescent="0.25">
      <c r="B43" s="59"/>
      <c r="C43" s="40"/>
      <c r="D43" s="40"/>
      <c r="E43" s="40"/>
      <c r="F43" s="40"/>
      <c r="G43" s="60"/>
      <c r="J43" s="59"/>
      <c r="K43" s="40"/>
      <c r="L43" s="40"/>
      <c r="M43" s="40"/>
      <c r="N43" s="40"/>
      <c r="O43" s="60"/>
      <c r="P43" s="87"/>
      <c r="R43" s="59"/>
      <c r="S43" s="40"/>
      <c r="T43" s="40"/>
      <c r="U43" s="40"/>
      <c r="V43" s="40"/>
      <c r="W43" s="60"/>
      <c r="Z43" s="59"/>
      <c r="AA43" s="40"/>
      <c r="AB43" s="40"/>
      <c r="AC43" s="40"/>
      <c r="AD43" s="40"/>
      <c r="AE43" s="60"/>
      <c r="AH43" s="59"/>
      <c r="AI43" s="40"/>
      <c r="AJ43" s="40"/>
      <c r="AK43" s="40"/>
      <c r="AL43" s="40"/>
      <c r="AM43" s="60"/>
      <c r="AN43" s="87"/>
      <c r="AO43" s="87"/>
      <c r="AP43" s="87"/>
      <c r="AQ43" s="87"/>
      <c r="AR43" s="87"/>
      <c r="AS43" s="87"/>
      <c r="AT43" s="87"/>
      <c r="AU43" s="87"/>
      <c r="AV43" s="87"/>
      <c r="AW43" s="87"/>
      <c r="AX43" s="87"/>
      <c r="AY43" s="87"/>
      <c r="AZ43" s="87"/>
      <c r="BA43" s="87"/>
      <c r="BB43" s="87"/>
      <c r="BC43" s="87"/>
      <c r="BD43" s="87"/>
      <c r="BE43" s="87"/>
      <c r="BF43" s="87"/>
      <c r="BG43" s="87"/>
      <c r="BH43" s="87"/>
      <c r="BK43" s="59"/>
      <c r="BL43" s="40"/>
      <c r="BM43" s="40"/>
      <c r="BN43" s="40"/>
      <c r="BO43" s="40"/>
      <c r="BP43" s="60"/>
    </row>
    <row r="44" spans="2:68" x14ac:dyDescent="0.25">
      <c r="B44" s="59"/>
      <c r="C44" s="40"/>
      <c r="D44" s="40"/>
      <c r="E44" s="40"/>
      <c r="F44" s="40"/>
      <c r="G44" s="60"/>
      <c r="J44" s="59"/>
      <c r="K44" s="40"/>
      <c r="L44" s="40"/>
      <c r="M44" s="40"/>
      <c r="N44" s="40"/>
      <c r="O44" s="60"/>
      <c r="P44" s="87"/>
      <c r="R44" s="59"/>
      <c r="S44" s="40"/>
      <c r="T44" s="40"/>
      <c r="U44" s="40"/>
      <c r="V44" s="40"/>
      <c r="W44" s="60"/>
      <c r="Z44" s="59"/>
      <c r="AA44" s="40"/>
      <c r="AB44" s="40"/>
      <c r="AC44" s="40"/>
      <c r="AD44" s="40"/>
      <c r="AE44" s="60"/>
      <c r="AH44" s="59"/>
      <c r="AI44" s="40"/>
      <c r="AJ44" s="40"/>
      <c r="AK44" s="40"/>
      <c r="AL44" s="40"/>
      <c r="AM44" s="60"/>
      <c r="AN44" s="87"/>
      <c r="AO44" s="87"/>
      <c r="AP44" s="87"/>
      <c r="AQ44" s="87"/>
      <c r="AR44" s="87"/>
      <c r="AS44" s="87"/>
      <c r="AT44" s="87"/>
      <c r="AU44" s="87"/>
      <c r="AV44" s="87"/>
      <c r="AW44" s="87"/>
      <c r="AX44" s="87"/>
      <c r="AY44" s="87"/>
      <c r="AZ44" s="87"/>
      <c r="BA44" s="87"/>
      <c r="BB44" s="87"/>
      <c r="BC44" s="87"/>
      <c r="BD44" s="87"/>
      <c r="BE44" s="87"/>
      <c r="BF44" s="87"/>
      <c r="BG44" s="87"/>
      <c r="BH44" s="87"/>
      <c r="BK44" s="59"/>
      <c r="BL44" s="40"/>
      <c r="BM44" s="40"/>
      <c r="BN44" s="40"/>
      <c r="BO44" s="40"/>
      <c r="BP44" s="60"/>
    </row>
    <row r="45" spans="2:68" x14ac:dyDescent="0.25">
      <c r="B45" s="59"/>
      <c r="C45" s="40"/>
      <c r="D45" s="40"/>
      <c r="E45" s="40"/>
      <c r="F45" s="40"/>
      <c r="G45" s="60"/>
      <c r="J45" s="59"/>
      <c r="K45" s="40"/>
      <c r="L45" s="40"/>
      <c r="M45" s="40"/>
      <c r="N45" s="40"/>
      <c r="O45" s="60"/>
      <c r="P45" s="87"/>
      <c r="R45" s="59"/>
      <c r="S45" s="40"/>
      <c r="T45" s="40"/>
      <c r="U45" s="40"/>
      <c r="V45" s="40"/>
      <c r="W45" s="60"/>
      <c r="Z45" s="59"/>
      <c r="AA45" s="40"/>
      <c r="AB45" s="40"/>
      <c r="AC45" s="40"/>
      <c r="AD45" s="40"/>
      <c r="AE45" s="60"/>
      <c r="AH45" s="59"/>
      <c r="AI45" s="40"/>
      <c r="AJ45" s="40"/>
      <c r="AK45" s="40"/>
      <c r="AL45" s="40"/>
      <c r="AM45" s="60"/>
      <c r="AN45" s="87"/>
      <c r="AO45" s="87"/>
      <c r="AP45" s="87"/>
      <c r="AQ45" s="87"/>
      <c r="AR45" s="87"/>
      <c r="AS45" s="87"/>
      <c r="AT45" s="87"/>
      <c r="AU45" s="87"/>
      <c r="AV45" s="87"/>
      <c r="AW45" s="87"/>
      <c r="AX45" s="87"/>
      <c r="AY45" s="87"/>
      <c r="AZ45" s="87"/>
      <c r="BA45" s="87"/>
      <c r="BB45" s="87"/>
      <c r="BC45" s="87"/>
      <c r="BD45" s="87"/>
      <c r="BE45" s="87"/>
      <c r="BF45" s="87"/>
      <c r="BG45" s="87"/>
      <c r="BH45" s="87"/>
      <c r="BK45" s="59"/>
      <c r="BL45" s="40"/>
      <c r="BM45" s="40"/>
      <c r="BN45" s="40"/>
      <c r="BO45" s="40"/>
      <c r="BP45" s="60"/>
    </row>
    <row r="46" spans="2:68" x14ac:dyDescent="0.25">
      <c r="B46" s="59"/>
      <c r="C46" s="40"/>
      <c r="D46" s="40"/>
      <c r="E46" s="40"/>
      <c r="F46" s="40"/>
      <c r="G46" s="60"/>
      <c r="J46" s="59"/>
      <c r="K46" s="40"/>
      <c r="L46" s="40"/>
      <c r="M46" s="40"/>
      <c r="N46" s="40"/>
      <c r="O46" s="60"/>
      <c r="P46" s="87"/>
      <c r="R46" s="59"/>
      <c r="S46" s="40"/>
      <c r="T46" s="40"/>
      <c r="U46" s="40"/>
      <c r="V46" s="40"/>
      <c r="W46" s="60"/>
      <c r="Z46" s="59"/>
      <c r="AA46" s="40"/>
      <c r="AB46" s="40"/>
      <c r="AC46" s="40"/>
      <c r="AD46" s="40"/>
      <c r="AE46" s="60"/>
      <c r="AH46" s="59"/>
      <c r="AI46" s="40"/>
      <c r="AJ46" s="40"/>
      <c r="AK46" s="40"/>
      <c r="AL46" s="40"/>
      <c r="AM46" s="60"/>
      <c r="AN46" s="87"/>
      <c r="AO46" s="87"/>
      <c r="AP46" s="87"/>
      <c r="AQ46" s="87"/>
      <c r="AR46" s="87"/>
      <c r="AS46" s="87"/>
      <c r="AT46" s="87"/>
      <c r="AU46" s="87"/>
      <c r="AV46" s="87"/>
      <c r="AW46" s="87"/>
      <c r="AX46" s="87"/>
      <c r="AY46" s="87"/>
      <c r="AZ46" s="87"/>
      <c r="BA46" s="87"/>
      <c r="BB46" s="87"/>
      <c r="BC46" s="87"/>
      <c r="BD46" s="87"/>
      <c r="BE46" s="87"/>
      <c r="BF46" s="87"/>
      <c r="BG46" s="87"/>
      <c r="BH46" s="87"/>
      <c r="BK46" s="59"/>
      <c r="BL46" s="40"/>
      <c r="BM46" s="40"/>
      <c r="BN46" s="40"/>
      <c r="BO46" s="40"/>
      <c r="BP46" s="60"/>
    </row>
    <row r="47" spans="2:68" ht="15.75" thickBot="1" x14ac:dyDescent="0.3">
      <c r="B47" s="61"/>
      <c r="C47" s="62"/>
      <c r="D47" s="62"/>
      <c r="E47" s="62"/>
      <c r="F47" s="62"/>
      <c r="G47" s="63"/>
      <c r="J47" s="61"/>
      <c r="K47" s="62"/>
      <c r="L47" s="62"/>
      <c r="M47" s="62"/>
      <c r="N47" s="62"/>
      <c r="O47" s="63"/>
      <c r="P47" s="87"/>
      <c r="R47" s="61"/>
      <c r="S47" s="62"/>
      <c r="T47" s="62"/>
      <c r="U47" s="62"/>
      <c r="V47" s="62"/>
      <c r="W47" s="63"/>
      <c r="Z47" s="61"/>
      <c r="AA47" s="62"/>
      <c r="AB47" s="62"/>
      <c r="AC47" s="62"/>
      <c r="AD47" s="62"/>
      <c r="AE47" s="63"/>
      <c r="AH47" s="61"/>
      <c r="AI47" s="62"/>
      <c r="AJ47" s="62"/>
      <c r="AK47" s="62"/>
      <c r="AL47" s="62"/>
      <c r="AM47" s="63"/>
      <c r="AN47" s="87"/>
      <c r="AO47" s="87"/>
      <c r="AP47" s="87"/>
      <c r="AQ47" s="87"/>
      <c r="AR47" s="87"/>
      <c r="AS47" s="87"/>
      <c r="AT47" s="87"/>
      <c r="AU47" s="87"/>
      <c r="AV47" s="87"/>
      <c r="AW47" s="87"/>
      <c r="AX47" s="87"/>
      <c r="AY47" s="87"/>
      <c r="AZ47" s="87"/>
      <c r="BA47" s="87"/>
      <c r="BB47" s="87"/>
      <c r="BC47" s="87"/>
      <c r="BD47" s="87"/>
      <c r="BE47" s="87"/>
      <c r="BF47" s="87"/>
      <c r="BG47" s="87"/>
      <c r="BH47" s="87"/>
      <c r="BK47" s="61"/>
      <c r="BL47" s="62"/>
      <c r="BM47" s="62"/>
      <c r="BN47" s="62"/>
      <c r="BO47" s="62"/>
      <c r="BP47" s="63"/>
    </row>
    <row r="49" spans="1:68" ht="15.75" thickBot="1" x14ac:dyDescent="0.3">
      <c r="A49" s="32" t="s">
        <v>76</v>
      </c>
      <c r="I49" t="s">
        <v>98</v>
      </c>
      <c r="Q49" t="s">
        <v>99</v>
      </c>
      <c r="BJ49" s="38" t="s">
        <v>72</v>
      </c>
    </row>
    <row r="50" spans="1:68" x14ac:dyDescent="0.25">
      <c r="A50" s="33">
        <v>251000</v>
      </c>
      <c r="B50" s="64">
        <v>640</v>
      </c>
      <c r="C50" s="65"/>
      <c r="D50" s="65"/>
      <c r="E50" s="65"/>
      <c r="F50" s="65"/>
      <c r="G50" s="66"/>
      <c r="I50">
        <v>21</v>
      </c>
      <c r="J50" s="49">
        <v>630</v>
      </c>
      <c r="K50" s="57"/>
      <c r="L50" s="57"/>
      <c r="M50" s="57"/>
      <c r="N50" s="57"/>
      <c r="O50" s="58"/>
      <c r="P50" s="87"/>
      <c r="Q50">
        <v>21</v>
      </c>
      <c r="R50" s="49">
        <v>630</v>
      </c>
      <c r="S50" s="57"/>
      <c r="T50" s="57"/>
      <c r="U50" s="57"/>
      <c r="V50" s="57"/>
      <c r="W50" s="58"/>
      <c r="BJ50">
        <v>3</v>
      </c>
      <c r="BK50" s="49">
        <v>0</v>
      </c>
      <c r="BL50" s="57"/>
      <c r="BM50" s="57"/>
      <c r="BN50" s="57"/>
      <c r="BO50" s="57"/>
      <c r="BP50" s="58"/>
    </row>
    <row r="51" spans="1:68" x14ac:dyDescent="0.25">
      <c r="B51" s="67"/>
      <c r="C51" s="68"/>
      <c r="D51" s="68"/>
      <c r="E51" s="68"/>
      <c r="F51" s="68"/>
      <c r="G51" s="69"/>
      <c r="J51" s="59"/>
      <c r="K51" s="40"/>
      <c r="L51" s="40"/>
      <c r="M51" s="40"/>
      <c r="N51" s="40"/>
      <c r="O51" s="60"/>
      <c r="P51" s="87"/>
      <c r="R51" s="59"/>
      <c r="S51" s="40"/>
      <c r="T51" s="40"/>
      <c r="U51" s="40"/>
      <c r="V51" s="40"/>
      <c r="W51" s="60"/>
      <c r="BK51" s="59"/>
      <c r="BL51" s="40"/>
      <c r="BM51" s="40"/>
      <c r="BN51" s="40"/>
      <c r="BO51" s="40"/>
      <c r="BP51" s="60"/>
    </row>
    <row r="52" spans="1:68" x14ac:dyDescent="0.25">
      <c r="B52" s="67"/>
      <c r="C52" s="68"/>
      <c r="D52" s="68"/>
      <c r="E52" s="68"/>
      <c r="F52" s="68"/>
      <c r="G52" s="69"/>
      <c r="J52" s="59"/>
      <c r="K52" s="40"/>
      <c r="L52" s="40"/>
      <c r="M52" s="40"/>
      <c r="N52" s="40"/>
      <c r="O52" s="60"/>
      <c r="P52" s="87"/>
      <c r="R52" s="59"/>
      <c r="S52" s="40"/>
      <c r="T52" s="40"/>
      <c r="U52" s="40"/>
      <c r="V52" s="40"/>
      <c r="W52" s="60"/>
      <c r="BK52" s="59"/>
      <c r="BL52" s="40"/>
      <c r="BM52" s="40"/>
      <c r="BN52" s="40"/>
      <c r="BO52" s="40"/>
      <c r="BP52" s="60"/>
    </row>
    <row r="53" spans="1:68" x14ac:dyDescent="0.25">
      <c r="B53" s="67"/>
      <c r="C53" s="68"/>
      <c r="D53" s="68"/>
      <c r="E53" s="68"/>
      <c r="F53" s="68"/>
      <c r="G53" s="69"/>
      <c r="J53" s="59"/>
      <c r="K53" s="40"/>
      <c r="L53" s="40"/>
      <c r="M53" s="40"/>
      <c r="N53" s="40"/>
      <c r="O53" s="60"/>
      <c r="P53" s="87"/>
      <c r="R53" s="59"/>
      <c r="S53" s="40"/>
      <c r="T53" s="40"/>
      <c r="U53" s="40"/>
      <c r="V53" s="40"/>
      <c r="W53" s="60"/>
      <c r="BK53" s="59"/>
      <c r="BL53" s="40"/>
      <c r="BM53" s="40"/>
      <c r="BN53" s="40"/>
      <c r="BO53" s="40"/>
      <c r="BP53" s="60"/>
    </row>
    <row r="54" spans="1:68" x14ac:dyDescent="0.25">
      <c r="B54" s="67"/>
      <c r="C54" s="68"/>
      <c r="D54" s="68"/>
      <c r="E54" s="68"/>
      <c r="F54" s="68"/>
      <c r="G54" s="69"/>
      <c r="J54" s="59"/>
      <c r="K54" s="40"/>
      <c r="L54" s="40"/>
      <c r="M54" s="40"/>
      <c r="N54" s="40"/>
      <c r="O54" s="60"/>
      <c r="P54" s="87"/>
      <c r="R54" s="59"/>
      <c r="S54" s="40"/>
      <c r="T54" s="40"/>
      <c r="U54" s="40"/>
      <c r="V54" s="40"/>
      <c r="W54" s="60"/>
      <c r="BK54" s="59"/>
      <c r="BL54" s="40"/>
      <c r="BM54" s="40"/>
      <c r="BN54" s="40"/>
      <c r="BO54" s="40"/>
      <c r="BP54" s="60"/>
    </row>
    <row r="55" spans="1:68" x14ac:dyDescent="0.25">
      <c r="B55" s="67"/>
      <c r="C55" s="68"/>
      <c r="D55" s="68"/>
      <c r="E55" s="68"/>
      <c r="F55" s="68"/>
      <c r="G55" s="69"/>
      <c r="J55" s="59"/>
      <c r="K55" s="40"/>
      <c r="L55" s="40"/>
      <c r="M55" s="40"/>
      <c r="N55" s="40"/>
      <c r="O55" s="60"/>
      <c r="P55" s="87"/>
      <c r="R55" s="59"/>
      <c r="S55" s="40"/>
      <c r="T55" s="40"/>
      <c r="U55" s="40"/>
      <c r="V55" s="40"/>
      <c r="W55" s="60"/>
      <c r="BK55" s="59"/>
      <c r="BL55" s="40"/>
      <c r="BM55" s="40"/>
      <c r="BN55" s="40"/>
      <c r="BO55" s="40"/>
      <c r="BP55" s="60"/>
    </row>
    <row r="56" spans="1:68" x14ac:dyDescent="0.25">
      <c r="B56" s="67"/>
      <c r="C56" s="68"/>
      <c r="D56" s="68"/>
      <c r="E56" s="68"/>
      <c r="F56" s="68"/>
      <c r="G56" s="69"/>
      <c r="J56" s="59"/>
      <c r="K56" s="40"/>
      <c r="L56" s="40"/>
      <c r="M56" s="40"/>
      <c r="N56" s="40"/>
      <c r="O56" s="60"/>
      <c r="P56" s="87"/>
      <c r="R56" s="59"/>
      <c r="S56" s="40"/>
      <c r="T56" s="40"/>
      <c r="U56" s="40"/>
      <c r="V56" s="40"/>
      <c r="W56" s="60"/>
      <c r="BK56" s="59"/>
      <c r="BL56" s="40"/>
      <c r="BM56" s="40"/>
      <c r="BN56" s="40"/>
      <c r="BO56" s="40"/>
      <c r="BP56" s="60"/>
    </row>
    <row r="57" spans="1:68" x14ac:dyDescent="0.25">
      <c r="B57" s="67"/>
      <c r="C57" s="68"/>
      <c r="D57" s="68"/>
      <c r="E57" s="68"/>
      <c r="F57" s="68"/>
      <c r="G57" s="69"/>
      <c r="J57" s="59"/>
      <c r="K57" s="40"/>
      <c r="L57" s="40"/>
      <c r="M57" s="40"/>
      <c r="N57" s="40"/>
      <c r="O57" s="60"/>
      <c r="P57" s="87"/>
      <c r="R57" s="59"/>
      <c r="S57" s="40"/>
      <c r="T57" s="40"/>
      <c r="U57" s="40"/>
      <c r="V57" s="40"/>
      <c r="W57" s="60"/>
      <c r="BK57" s="59"/>
      <c r="BL57" s="40"/>
      <c r="BM57" s="40"/>
      <c r="BN57" s="40"/>
      <c r="BO57" s="40"/>
      <c r="BP57" s="60"/>
    </row>
    <row r="58" spans="1:68" x14ac:dyDescent="0.25">
      <c r="B58" s="67"/>
      <c r="C58" s="68"/>
      <c r="D58" s="68"/>
      <c r="E58" s="68"/>
      <c r="F58" s="68"/>
      <c r="G58" s="69"/>
      <c r="J58" s="59"/>
      <c r="K58" s="40"/>
      <c r="L58" s="40"/>
      <c r="M58" s="40"/>
      <c r="N58" s="40"/>
      <c r="O58" s="60"/>
      <c r="P58" s="87"/>
      <c r="R58" s="59"/>
      <c r="S58" s="40"/>
      <c r="T58" s="40"/>
      <c r="U58" s="40"/>
      <c r="V58" s="40"/>
      <c r="W58" s="60"/>
      <c r="BK58" s="59"/>
      <c r="BL58" s="40"/>
      <c r="BM58" s="40"/>
      <c r="BN58" s="40"/>
      <c r="BO58" s="40"/>
      <c r="BP58" s="60"/>
    </row>
    <row r="59" spans="1:68" x14ac:dyDescent="0.25">
      <c r="B59" s="67"/>
      <c r="C59" s="68"/>
      <c r="D59" s="68"/>
      <c r="E59" s="68"/>
      <c r="F59" s="68"/>
      <c r="G59" s="69"/>
      <c r="J59" s="59"/>
      <c r="K59" s="40"/>
      <c r="L59" s="40"/>
      <c r="M59" s="40"/>
      <c r="N59" s="40"/>
      <c r="O59" s="60"/>
      <c r="P59" s="87"/>
      <c r="R59" s="59"/>
      <c r="S59" s="40"/>
      <c r="T59" s="40"/>
      <c r="U59" s="40"/>
      <c r="V59" s="40"/>
      <c r="W59" s="60"/>
      <c r="BK59" s="59"/>
      <c r="BL59" s="40"/>
      <c r="BM59" s="40"/>
      <c r="BN59" s="40"/>
      <c r="BO59" s="40"/>
      <c r="BP59" s="60"/>
    </row>
    <row r="60" spans="1:68" x14ac:dyDescent="0.25">
      <c r="B60" s="67"/>
      <c r="C60" s="68"/>
      <c r="D60" s="68"/>
      <c r="E60" s="68"/>
      <c r="F60" s="68"/>
      <c r="G60" s="69"/>
      <c r="J60" s="59"/>
      <c r="K60" s="40"/>
      <c r="L60" s="40"/>
      <c r="M60" s="40"/>
      <c r="N60" s="40"/>
      <c r="O60" s="60"/>
      <c r="P60" s="87"/>
      <c r="R60" s="59"/>
      <c r="S60" s="40"/>
      <c r="T60" s="40"/>
      <c r="U60" s="40"/>
      <c r="V60" s="40"/>
      <c r="W60" s="60"/>
      <c r="BK60" s="59"/>
      <c r="BL60" s="40"/>
      <c r="BM60" s="40"/>
      <c r="BN60" s="40"/>
      <c r="BO60" s="40"/>
      <c r="BP60" s="60"/>
    </row>
    <row r="61" spans="1:68" x14ac:dyDescent="0.25">
      <c r="B61" s="67"/>
      <c r="C61" s="68"/>
      <c r="D61" s="68"/>
      <c r="E61" s="68"/>
      <c r="F61" s="68"/>
      <c r="G61" s="69"/>
      <c r="J61" s="59"/>
      <c r="K61" s="40"/>
      <c r="L61" s="40"/>
      <c r="M61" s="40"/>
      <c r="N61" s="40"/>
      <c r="O61" s="60"/>
      <c r="P61" s="87"/>
      <c r="R61" s="59"/>
      <c r="S61" s="40"/>
      <c r="T61" s="40"/>
      <c r="U61" s="40"/>
      <c r="V61" s="40"/>
      <c r="W61" s="60"/>
      <c r="BK61" s="59"/>
      <c r="BL61" s="40"/>
      <c r="BM61" s="40"/>
      <c r="BN61" s="40"/>
      <c r="BO61" s="40"/>
      <c r="BP61" s="60"/>
    </row>
    <row r="62" spans="1:68" x14ac:dyDescent="0.25">
      <c r="B62" s="67"/>
      <c r="C62" s="68"/>
      <c r="D62" s="68"/>
      <c r="E62" s="68"/>
      <c r="F62" s="68"/>
      <c r="G62" s="69"/>
      <c r="J62" s="59"/>
      <c r="K62" s="40"/>
      <c r="L62" s="40"/>
      <c r="M62" s="40"/>
      <c r="N62" s="40"/>
      <c r="O62" s="60"/>
      <c r="P62" s="87"/>
      <c r="R62" s="59"/>
      <c r="S62" s="40"/>
      <c r="T62" s="40"/>
      <c r="U62" s="40"/>
      <c r="V62" s="40"/>
      <c r="W62" s="60"/>
      <c r="BK62" s="59"/>
      <c r="BL62" s="40"/>
      <c r="BM62" s="40"/>
      <c r="BN62" s="40"/>
      <c r="BO62" s="40"/>
      <c r="BP62" s="60"/>
    </row>
    <row r="63" spans="1:68" x14ac:dyDescent="0.25">
      <c r="B63" s="67"/>
      <c r="C63" s="68"/>
      <c r="D63" s="68"/>
      <c r="E63" s="68"/>
      <c r="F63" s="68"/>
      <c r="G63" s="69"/>
      <c r="J63" s="59"/>
      <c r="K63" s="40"/>
      <c r="L63" s="40"/>
      <c r="M63" s="40"/>
      <c r="N63" s="40"/>
      <c r="O63" s="60"/>
      <c r="P63" s="87"/>
      <c r="R63" s="59"/>
      <c r="S63" s="40"/>
      <c r="T63" s="40"/>
      <c r="U63" s="40"/>
      <c r="V63" s="40"/>
      <c r="W63" s="60"/>
      <c r="BK63" s="59"/>
      <c r="BL63" s="40"/>
      <c r="BM63" s="40"/>
      <c r="BN63" s="40"/>
      <c r="BO63" s="40"/>
      <c r="BP63" s="60"/>
    </row>
    <row r="64" spans="1:68" x14ac:dyDescent="0.25">
      <c r="B64" s="67"/>
      <c r="C64" s="68"/>
      <c r="D64" s="68"/>
      <c r="E64" s="68"/>
      <c r="F64" s="68"/>
      <c r="G64" s="69"/>
      <c r="J64" s="59"/>
      <c r="K64" s="40"/>
      <c r="L64" s="40"/>
      <c r="M64" s="40"/>
      <c r="N64" s="40"/>
      <c r="O64" s="60"/>
      <c r="P64" s="87"/>
      <c r="R64" s="59"/>
      <c r="S64" s="40"/>
      <c r="T64" s="40"/>
      <c r="U64" s="40"/>
      <c r="V64" s="40"/>
      <c r="W64" s="60"/>
      <c r="BK64" s="59"/>
      <c r="BL64" s="40"/>
      <c r="BM64" s="40"/>
      <c r="BN64" s="40"/>
      <c r="BO64" s="40"/>
      <c r="BP64" s="60"/>
    </row>
    <row r="65" spans="1:68" x14ac:dyDescent="0.25">
      <c r="B65" s="67"/>
      <c r="C65" s="68"/>
      <c r="D65" s="68"/>
      <c r="E65" s="68"/>
      <c r="F65" s="68"/>
      <c r="G65" s="69"/>
      <c r="J65" s="59"/>
      <c r="K65" s="40"/>
      <c r="L65" s="40"/>
      <c r="M65" s="40"/>
      <c r="N65" s="40"/>
      <c r="O65" s="60"/>
      <c r="P65" s="87"/>
      <c r="R65" s="59"/>
      <c r="S65" s="40"/>
      <c r="T65" s="40"/>
      <c r="U65" s="40"/>
      <c r="V65" s="40"/>
      <c r="W65" s="60"/>
      <c r="BK65" s="59"/>
      <c r="BL65" s="40"/>
      <c r="BM65" s="40"/>
      <c r="BN65" s="40"/>
      <c r="BO65" s="40"/>
      <c r="BP65" s="60"/>
    </row>
    <row r="66" spans="1:68" x14ac:dyDescent="0.25">
      <c r="B66" s="67"/>
      <c r="C66" s="68"/>
      <c r="D66" s="68"/>
      <c r="E66" s="68"/>
      <c r="F66" s="68"/>
      <c r="G66" s="69"/>
      <c r="J66" s="59"/>
      <c r="K66" s="40"/>
      <c r="L66" s="40"/>
      <c r="M66" s="40"/>
      <c r="N66" s="40"/>
      <c r="O66" s="60"/>
      <c r="P66" s="87"/>
      <c r="R66" s="59"/>
      <c r="S66" s="40"/>
      <c r="T66" s="40"/>
      <c r="U66" s="40"/>
      <c r="V66" s="40"/>
      <c r="W66" s="60"/>
      <c r="BK66" s="59"/>
      <c r="BL66" s="40"/>
      <c r="BM66" s="40"/>
      <c r="BN66" s="40"/>
      <c r="BO66" s="40"/>
      <c r="BP66" s="60"/>
    </row>
    <row r="67" spans="1:68" x14ac:dyDescent="0.25">
      <c r="B67" s="67"/>
      <c r="C67" s="68"/>
      <c r="D67" s="68"/>
      <c r="E67" s="68"/>
      <c r="F67" s="68"/>
      <c r="G67" s="69"/>
      <c r="J67" s="59"/>
      <c r="K67" s="40"/>
      <c r="L67" s="40"/>
      <c r="M67" s="40"/>
      <c r="N67" s="40"/>
      <c r="O67" s="60"/>
      <c r="P67" s="87"/>
      <c r="R67" s="59"/>
      <c r="S67" s="40"/>
      <c r="T67" s="40"/>
      <c r="U67" s="40"/>
      <c r="V67" s="40"/>
      <c r="W67" s="60"/>
      <c r="BK67" s="59"/>
      <c r="BL67" s="40"/>
      <c r="BM67" s="40"/>
      <c r="BN67" s="40"/>
      <c r="BO67" s="40"/>
      <c r="BP67" s="60"/>
    </row>
    <row r="68" spans="1:68" x14ac:dyDescent="0.25">
      <c r="B68" s="67"/>
      <c r="C68" s="68"/>
      <c r="D68" s="68"/>
      <c r="E68" s="68"/>
      <c r="F68" s="68"/>
      <c r="G68" s="69"/>
      <c r="J68" s="59"/>
      <c r="K68" s="40"/>
      <c r="L68" s="40"/>
      <c r="M68" s="40"/>
      <c r="N68" s="40"/>
      <c r="O68" s="60"/>
      <c r="P68" s="87"/>
      <c r="R68" s="59"/>
      <c r="S68" s="40"/>
      <c r="T68" s="40"/>
      <c r="U68" s="40"/>
      <c r="V68" s="40"/>
      <c r="W68" s="60"/>
      <c r="BK68" s="59"/>
      <c r="BL68" s="40"/>
      <c r="BM68" s="40"/>
      <c r="BN68" s="40"/>
      <c r="BO68" s="40"/>
      <c r="BP68" s="60"/>
    </row>
    <row r="69" spans="1:68" x14ac:dyDescent="0.25">
      <c r="B69" s="67"/>
      <c r="C69" s="68"/>
      <c r="D69" s="68"/>
      <c r="E69" s="68"/>
      <c r="F69" s="68"/>
      <c r="G69" s="69"/>
      <c r="J69" s="59"/>
      <c r="K69" s="40"/>
      <c r="L69" s="40"/>
      <c r="M69" s="40"/>
      <c r="N69" s="40"/>
      <c r="O69" s="60"/>
      <c r="P69" s="87"/>
      <c r="R69" s="59"/>
      <c r="S69" s="40"/>
      <c r="T69" s="40"/>
      <c r="U69" s="40"/>
      <c r="V69" s="40"/>
      <c r="W69" s="60"/>
      <c r="BK69" s="59"/>
      <c r="BL69" s="40"/>
      <c r="BM69" s="40"/>
      <c r="BN69" s="40"/>
      <c r="BO69" s="40"/>
      <c r="BP69" s="60"/>
    </row>
    <row r="70" spans="1:68" ht="15.75" thickBot="1" x14ac:dyDescent="0.3">
      <c r="B70" s="70"/>
      <c r="C70" s="71"/>
      <c r="D70" s="71"/>
      <c r="E70" s="71"/>
      <c r="F70" s="71"/>
      <c r="G70" s="72"/>
      <c r="J70" s="61"/>
      <c r="K70" s="62"/>
      <c r="L70" s="62"/>
      <c r="M70" s="62"/>
      <c r="N70" s="62"/>
      <c r="O70" s="63"/>
      <c r="P70" s="87"/>
      <c r="R70" s="61"/>
      <c r="S70" s="62"/>
      <c r="T70" s="62"/>
      <c r="U70" s="62"/>
      <c r="V70" s="62"/>
      <c r="W70" s="63"/>
      <c r="BK70" s="61"/>
      <c r="BL70" s="62"/>
      <c r="BM70" s="62"/>
      <c r="BN70" s="62"/>
      <c r="BO70" s="62"/>
      <c r="BP70" s="63"/>
    </row>
    <row r="72" spans="1:68" ht="15.75" thickBot="1" x14ac:dyDescent="0.3">
      <c r="A72" s="32" t="s">
        <v>66</v>
      </c>
      <c r="I72" t="s">
        <v>235</v>
      </c>
      <c r="BJ72" s="38" t="s">
        <v>73</v>
      </c>
    </row>
    <row r="73" spans="1:68" x14ac:dyDescent="0.25">
      <c r="A73" s="33">
        <v>251100</v>
      </c>
      <c r="B73" s="49">
        <v>640</v>
      </c>
      <c r="C73" s="57"/>
      <c r="D73" s="57"/>
      <c r="E73" s="57"/>
      <c r="F73" s="57"/>
      <c r="G73" s="58"/>
      <c r="I73">
        <v>31</v>
      </c>
      <c r="J73" s="49">
        <v>300</v>
      </c>
      <c r="K73" s="57"/>
      <c r="L73" s="57"/>
      <c r="M73" s="57"/>
      <c r="N73" s="57"/>
      <c r="O73" s="58"/>
      <c r="P73" s="87"/>
      <c r="Q73" s="87"/>
      <c r="R73" s="87"/>
      <c r="S73" s="87"/>
      <c r="T73" s="87"/>
      <c r="U73" s="87"/>
      <c r="V73" s="87"/>
      <c r="W73" s="87"/>
      <c r="BJ73">
        <v>4</v>
      </c>
      <c r="BK73" s="49">
        <v>0</v>
      </c>
      <c r="BL73" s="57"/>
      <c r="BM73" s="57"/>
      <c r="BN73" s="57"/>
      <c r="BO73" s="57"/>
      <c r="BP73" s="58"/>
    </row>
    <row r="74" spans="1:68" x14ac:dyDescent="0.25">
      <c r="B74" s="59"/>
      <c r="C74" s="40"/>
      <c r="D74" s="40"/>
      <c r="E74" s="40"/>
      <c r="F74" s="40"/>
      <c r="G74" s="60"/>
      <c r="J74" s="59"/>
      <c r="K74" s="40"/>
      <c r="L74" s="40"/>
      <c r="M74" s="40"/>
      <c r="N74" s="40"/>
      <c r="O74" s="60"/>
      <c r="P74" s="87"/>
      <c r="Q74" s="87"/>
      <c r="R74" s="87"/>
      <c r="S74" s="87"/>
      <c r="T74" s="87"/>
      <c r="U74" s="87"/>
      <c r="V74" s="87"/>
      <c r="W74" s="87"/>
      <c r="BK74" s="59"/>
      <c r="BL74" s="40"/>
      <c r="BM74" s="40"/>
      <c r="BN74" s="40"/>
      <c r="BO74" s="40"/>
      <c r="BP74" s="60"/>
    </row>
    <row r="75" spans="1:68" x14ac:dyDescent="0.25">
      <c r="B75" s="59"/>
      <c r="C75" s="40"/>
      <c r="D75" s="40"/>
      <c r="E75" s="40"/>
      <c r="F75" s="40"/>
      <c r="G75" s="60"/>
      <c r="J75" s="59"/>
      <c r="K75" s="40"/>
      <c r="L75" s="40"/>
      <c r="M75" s="40"/>
      <c r="N75" s="40"/>
      <c r="O75" s="60"/>
      <c r="P75" s="87"/>
      <c r="Q75" s="87"/>
      <c r="R75" s="87"/>
      <c r="S75" s="87"/>
      <c r="T75" s="87"/>
      <c r="U75" s="87"/>
      <c r="V75" s="87"/>
      <c r="W75" s="87"/>
      <c r="BK75" s="59"/>
      <c r="BL75" s="40"/>
      <c r="BM75" s="40"/>
      <c r="BN75" s="40"/>
      <c r="BO75" s="40"/>
      <c r="BP75" s="60"/>
    </row>
    <row r="76" spans="1:68" x14ac:dyDescent="0.25">
      <c r="B76" s="59"/>
      <c r="C76" s="40"/>
      <c r="D76" s="40"/>
      <c r="E76" s="40"/>
      <c r="F76" s="40"/>
      <c r="G76" s="60"/>
      <c r="J76" s="59"/>
      <c r="K76" s="40"/>
      <c r="L76" s="40"/>
      <c r="M76" s="40"/>
      <c r="N76" s="40"/>
      <c r="O76" s="60"/>
      <c r="P76" s="87"/>
      <c r="Q76" s="87"/>
      <c r="R76" s="87"/>
      <c r="S76" s="87"/>
      <c r="T76" s="87"/>
      <c r="U76" s="87"/>
      <c r="V76" s="87"/>
      <c r="W76" s="87"/>
      <c r="BK76" s="59"/>
      <c r="BL76" s="40"/>
      <c r="BM76" s="40"/>
      <c r="BN76" s="40"/>
      <c r="BO76" s="40"/>
      <c r="BP76" s="60"/>
    </row>
    <row r="77" spans="1:68" x14ac:dyDescent="0.25">
      <c r="B77" s="59"/>
      <c r="C77" s="40"/>
      <c r="D77" s="40"/>
      <c r="E77" s="40"/>
      <c r="F77" s="40"/>
      <c r="G77" s="60"/>
      <c r="J77" s="59"/>
      <c r="K77" s="40"/>
      <c r="L77" s="40"/>
      <c r="M77" s="40"/>
      <c r="N77" s="40"/>
      <c r="O77" s="60"/>
      <c r="P77" s="87"/>
      <c r="Q77" s="87"/>
      <c r="R77" s="87"/>
      <c r="S77" s="87"/>
      <c r="T77" s="87"/>
      <c r="U77" s="87"/>
      <c r="V77" s="87"/>
      <c r="W77" s="87"/>
      <c r="BK77" s="59"/>
      <c r="BL77" s="40"/>
      <c r="BM77" s="40"/>
      <c r="BN77" s="40"/>
      <c r="BO77" s="40"/>
      <c r="BP77" s="60"/>
    </row>
    <row r="78" spans="1:68" x14ac:dyDescent="0.25">
      <c r="B78" s="59"/>
      <c r="C78" s="40"/>
      <c r="D78" s="40"/>
      <c r="E78" s="40"/>
      <c r="F78" s="40"/>
      <c r="G78" s="60"/>
      <c r="J78" s="59"/>
      <c r="K78" s="40"/>
      <c r="L78" s="40"/>
      <c r="M78" s="40"/>
      <c r="N78" s="40"/>
      <c r="O78" s="60"/>
      <c r="P78" s="87"/>
      <c r="Q78" s="87"/>
      <c r="R78" s="87"/>
      <c r="S78" s="87"/>
      <c r="T78" s="87"/>
      <c r="U78" s="87"/>
      <c r="V78" s="87"/>
      <c r="W78" s="87"/>
      <c r="BK78" s="59"/>
      <c r="BL78" s="40"/>
      <c r="BM78" s="40"/>
      <c r="BN78" s="40"/>
      <c r="BO78" s="40"/>
      <c r="BP78" s="60"/>
    </row>
    <row r="79" spans="1:68" x14ac:dyDescent="0.25">
      <c r="B79" s="59"/>
      <c r="C79" s="40"/>
      <c r="D79" s="40"/>
      <c r="E79" s="40"/>
      <c r="F79" s="40"/>
      <c r="G79" s="60"/>
      <c r="J79" s="59"/>
      <c r="K79" s="40"/>
      <c r="L79" s="40"/>
      <c r="M79" s="40"/>
      <c r="N79" s="40"/>
      <c r="O79" s="60"/>
      <c r="P79" s="87"/>
      <c r="Q79" s="87"/>
      <c r="R79" s="87"/>
      <c r="S79" s="87"/>
      <c r="T79" s="87"/>
      <c r="U79" s="87"/>
      <c r="V79" s="87"/>
      <c r="W79" s="87"/>
      <c r="BK79" s="59"/>
      <c r="BL79" s="40"/>
      <c r="BM79" s="40"/>
      <c r="BN79" s="40"/>
      <c r="BO79" s="40"/>
      <c r="BP79" s="60"/>
    </row>
    <row r="80" spans="1:68" x14ac:dyDescent="0.25">
      <c r="B80" s="59"/>
      <c r="C80" s="40"/>
      <c r="D80" s="40"/>
      <c r="E80" s="40"/>
      <c r="F80" s="40"/>
      <c r="G80" s="60"/>
      <c r="J80" s="59"/>
      <c r="K80" s="40"/>
      <c r="L80" s="40"/>
      <c r="M80" s="40"/>
      <c r="N80" s="40"/>
      <c r="O80" s="60"/>
      <c r="P80" s="87"/>
      <c r="Q80" s="87"/>
      <c r="R80" s="87"/>
      <c r="S80" s="87"/>
      <c r="T80" s="87"/>
      <c r="U80" s="87"/>
      <c r="V80" s="87"/>
      <c r="W80" s="87"/>
      <c r="BK80" s="59"/>
      <c r="BL80" s="40"/>
      <c r="BM80" s="40"/>
      <c r="BN80" s="40"/>
      <c r="BO80" s="40"/>
      <c r="BP80" s="60"/>
    </row>
    <row r="81" spans="1:68" x14ac:dyDescent="0.25">
      <c r="B81" s="59"/>
      <c r="C81" s="40"/>
      <c r="D81" s="40"/>
      <c r="E81" s="40"/>
      <c r="F81" s="40"/>
      <c r="G81" s="60"/>
      <c r="J81" s="59"/>
      <c r="K81" s="40"/>
      <c r="L81" s="40"/>
      <c r="M81" s="40"/>
      <c r="N81" s="40"/>
      <c r="O81" s="60"/>
      <c r="P81" s="87"/>
      <c r="Q81" s="87"/>
      <c r="R81" s="87"/>
      <c r="S81" s="87"/>
      <c r="T81" s="87"/>
      <c r="U81" s="87"/>
      <c r="V81" s="87"/>
      <c r="W81" s="87"/>
      <c r="BK81" s="59"/>
      <c r="BL81" s="40"/>
      <c r="BM81" s="40"/>
      <c r="BN81" s="40"/>
      <c r="BO81" s="40"/>
      <c r="BP81" s="60"/>
    </row>
    <row r="82" spans="1:68" x14ac:dyDescent="0.25">
      <c r="B82" s="59"/>
      <c r="C82" s="40"/>
      <c r="D82" s="40"/>
      <c r="E82" s="40"/>
      <c r="F82" s="40"/>
      <c r="G82" s="60"/>
      <c r="J82" s="59"/>
      <c r="K82" s="40"/>
      <c r="L82" s="40"/>
      <c r="M82" s="40"/>
      <c r="N82" s="40"/>
      <c r="O82" s="60"/>
      <c r="P82" s="87"/>
      <c r="Q82" s="87"/>
      <c r="R82" s="87"/>
      <c r="S82" s="87"/>
      <c r="T82" s="87"/>
      <c r="U82" s="87"/>
      <c r="V82" s="87"/>
      <c r="W82" s="87"/>
      <c r="BK82" s="59"/>
      <c r="BL82" s="40"/>
      <c r="BM82" s="40"/>
      <c r="BN82" s="40"/>
      <c r="BO82" s="40"/>
      <c r="BP82" s="60"/>
    </row>
    <row r="83" spans="1:68" x14ac:dyDescent="0.25">
      <c r="B83" s="59"/>
      <c r="C83" s="40"/>
      <c r="D83" s="40"/>
      <c r="E83" s="40"/>
      <c r="F83" s="40"/>
      <c r="G83" s="60"/>
      <c r="J83" s="59"/>
      <c r="K83" s="40"/>
      <c r="L83" s="40"/>
      <c r="M83" s="40"/>
      <c r="N83" s="40"/>
      <c r="O83" s="60"/>
      <c r="P83" s="87"/>
      <c r="Q83" s="87"/>
      <c r="R83" s="87"/>
      <c r="S83" s="87"/>
      <c r="T83" s="87"/>
      <c r="U83" s="87"/>
      <c r="V83" s="87"/>
      <c r="W83" s="87"/>
      <c r="BK83" s="59"/>
      <c r="BL83" s="40"/>
      <c r="BM83" s="40"/>
      <c r="BN83" s="40"/>
      <c r="BO83" s="40"/>
      <c r="BP83" s="60"/>
    </row>
    <row r="84" spans="1:68" x14ac:dyDescent="0.25">
      <c r="B84" s="59"/>
      <c r="C84" s="40"/>
      <c r="D84" s="40"/>
      <c r="E84" s="40"/>
      <c r="F84" s="40"/>
      <c r="G84" s="60"/>
      <c r="J84" s="59"/>
      <c r="K84" s="40"/>
      <c r="L84" s="40"/>
      <c r="M84" s="40"/>
      <c r="N84" s="40"/>
      <c r="O84" s="60"/>
      <c r="P84" s="87"/>
      <c r="Q84" s="87"/>
      <c r="R84" s="87"/>
      <c r="S84" s="87"/>
      <c r="T84" s="87"/>
      <c r="U84" s="87"/>
      <c r="V84" s="87"/>
      <c r="W84" s="87"/>
      <c r="BK84" s="59"/>
      <c r="BL84" s="40"/>
      <c r="BM84" s="40"/>
      <c r="BN84" s="40"/>
      <c r="BO84" s="40"/>
      <c r="BP84" s="60"/>
    </row>
    <row r="85" spans="1:68" x14ac:dyDescent="0.25">
      <c r="B85" s="59"/>
      <c r="C85" s="40"/>
      <c r="D85" s="40"/>
      <c r="E85" s="40"/>
      <c r="F85" s="40"/>
      <c r="G85" s="60"/>
      <c r="J85" s="59"/>
      <c r="K85" s="40"/>
      <c r="L85" s="40"/>
      <c r="M85" s="40"/>
      <c r="N85" s="40"/>
      <c r="O85" s="60"/>
      <c r="P85" s="87"/>
      <c r="Q85" s="87"/>
      <c r="R85" s="87"/>
      <c r="S85" s="87"/>
      <c r="T85" s="87"/>
      <c r="U85" s="87"/>
      <c r="V85" s="87"/>
      <c r="W85" s="87"/>
      <c r="BK85" s="59"/>
      <c r="BL85" s="40"/>
      <c r="BM85" s="40"/>
      <c r="BN85" s="40"/>
      <c r="BO85" s="40"/>
      <c r="BP85" s="60"/>
    </row>
    <row r="86" spans="1:68" x14ac:dyDescent="0.25">
      <c r="B86" s="59"/>
      <c r="C86" s="40"/>
      <c r="D86" s="40"/>
      <c r="E86" s="40"/>
      <c r="F86" s="40"/>
      <c r="G86" s="60"/>
      <c r="J86" s="59"/>
      <c r="K86" s="40"/>
      <c r="L86" s="40"/>
      <c r="M86" s="40"/>
      <c r="N86" s="40"/>
      <c r="O86" s="60"/>
      <c r="P86" s="87"/>
      <c r="Q86" s="87"/>
      <c r="R86" s="87"/>
      <c r="S86" s="87"/>
      <c r="T86" s="87"/>
      <c r="U86" s="87"/>
      <c r="V86" s="87"/>
      <c r="W86" s="87"/>
      <c r="BK86" s="59"/>
      <c r="BL86" s="40"/>
      <c r="BM86" s="40"/>
      <c r="BN86" s="40"/>
      <c r="BO86" s="40"/>
      <c r="BP86" s="60"/>
    </row>
    <row r="87" spans="1:68" x14ac:dyDescent="0.25">
      <c r="B87" s="59"/>
      <c r="C87" s="40"/>
      <c r="D87" s="40"/>
      <c r="E87" s="40"/>
      <c r="F87" s="40"/>
      <c r="G87" s="60"/>
      <c r="J87" s="59"/>
      <c r="K87" s="40"/>
      <c r="L87" s="40"/>
      <c r="M87" s="40"/>
      <c r="N87" s="40"/>
      <c r="O87" s="60"/>
      <c r="P87" s="87"/>
      <c r="Q87" s="87"/>
      <c r="R87" s="87"/>
      <c r="S87" s="87"/>
      <c r="T87" s="87"/>
      <c r="U87" s="87"/>
      <c r="V87" s="87"/>
      <c r="W87" s="87"/>
      <c r="BK87" s="59"/>
      <c r="BL87" s="40"/>
      <c r="BM87" s="40"/>
      <c r="BN87" s="40"/>
      <c r="BO87" s="40"/>
      <c r="BP87" s="60"/>
    </row>
    <row r="88" spans="1:68" x14ac:dyDescent="0.25">
      <c r="B88" s="59"/>
      <c r="C88" s="40"/>
      <c r="D88" s="40"/>
      <c r="E88" s="40"/>
      <c r="F88" s="40"/>
      <c r="G88" s="60"/>
      <c r="J88" s="59"/>
      <c r="K88" s="40"/>
      <c r="L88" s="40"/>
      <c r="M88" s="40"/>
      <c r="N88" s="40"/>
      <c r="O88" s="60"/>
      <c r="P88" s="87"/>
      <c r="Q88" s="87"/>
      <c r="R88" s="87"/>
      <c r="S88" s="87"/>
      <c r="T88" s="87"/>
      <c r="U88" s="87"/>
      <c r="V88" s="87"/>
      <c r="W88" s="87"/>
      <c r="BK88" s="59"/>
      <c r="BL88" s="40"/>
      <c r="BM88" s="40"/>
      <c r="BN88" s="40"/>
      <c r="BO88" s="40"/>
      <c r="BP88" s="60"/>
    </row>
    <row r="89" spans="1:68" x14ac:dyDescent="0.25">
      <c r="B89" s="59"/>
      <c r="C89" s="40"/>
      <c r="D89" s="40"/>
      <c r="E89" s="40"/>
      <c r="F89" s="40"/>
      <c r="G89" s="60"/>
      <c r="J89" s="59"/>
      <c r="K89" s="40"/>
      <c r="L89" s="40"/>
      <c r="M89" s="40"/>
      <c r="N89" s="40"/>
      <c r="O89" s="60"/>
      <c r="P89" s="87"/>
      <c r="Q89" s="87"/>
      <c r="R89" s="87"/>
      <c r="S89" s="87"/>
      <c r="T89" s="87"/>
      <c r="U89" s="87"/>
      <c r="V89" s="87"/>
      <c r="W89" s="87"/>
      <c r="BK89" s="59"/>
      <c r="BL89" s="40"/>
      <c r="BM89" s="40"/>
      <c r="BN89" s="40"/>
      <c r="BO89" s="40"/>
      <c r="BP89" s="60"/>
    </row>
    <row r="90" spans="1:68" x14ac:dyDescent="0.25">
      <c r="B90" s="59"/>
      <c r="C90" s="40"/>
      <c r="D90" s="40"/>
      <c r="E90" s="40"/>
      <c r="F90" s="40"/>
      <c r="G90" s="60"/>
      <c r="J90" s="59"/>
      <c r="K90" s="40"/>
      <c r="L90" s="40"/>
      <c r="M90" s="40"/>
      <c r="N90" s="40"/>
      <c r="O90" s="60"/>
      <c r="P90" s="87"/>
      <c r="Q90" s="87"/>
      <c r="R90" s="87"/>
      <c r="S90" s="87"/>
      <c r="T90" s="87"/>
      <c r="U90" s="87"/>
      <c r="V90" s="87"/>
      <c r="W90" s="87"/>
      <c r="BK90" s="59"/>
      <c r="BL90" s="40"/>
      <c r="BM90" s="40"/>
      <c r="BN90" s="40"/>
      <c r="BO90" s="40"/>
      <c r="BP90" s="60"/>
    </row>
    <row r="91" spans="1:68" x14ac:dyDescent="0.25">
      <c r="B91" s="59"/>
      <c r="C91" s="40"/>
      <c r="D91" s="40"/>
      <c r="E91" s="40"/>
      <c r="F91" s="40"/>
      <c r="G91" s="60"/>
      <c r="J91" s="59"/>
      <c r="K91" s="40"/>
      <c r="L91" s="40"/>
      <c r="M91" s="40"/>
      <c r="N91" s="40"/>
      <c r="O91" s="60"/>
      <c r="P91" s="87"/>
      <c r="Q91" s="87"/>
      <c r="R91" s="87"/>
      <c r="S91" s="87"/>
      <c r="T91" s="87"/>
      <c r="U91" s="87"/>
      <c r="V91" s="87"/>
      <c r="W91" s="87"/>
      <c r="BK91" s="59"/>
      <c r="BL91" s="40"/>
      <c r="BM91" s="40"/>
      <c r="BN91" s="40"/>
      <c r="BO91" s="40"/>
      <c r="BP91" s="60"/>
    </row>
    <row r="92" spans="1:68" x14ac:dyDescent="0.25">
      <c r="B92" s="59"/>
      <c r="C92" s="40"/>
      <c r="D92" s="40"/>
      <c r="E92" s="40"/>
      <c r="F92" s="40"/>
      <c r="G92" s="60"/>
      <c r="J92" s="59"/>
      <c r="K92" s="40"/>
      <c r="L92" s="40"/>
      <c r="M92" s="40"/>
      <c r="N92" s="40"/>
      <c r="O92" s="60"/>
      <c r="P92" s="87"/>
      <c r="Q92" s="87"/>
      <c r="R92" s="87"/>
      <c r="S92" s="87"/>
      <c r="T92" s="87"/>
      <c r="U92" s="87"/>
      <c r="V92" s="87"/>
      <c r="W92" s="87"/>
      <c r="BK92" s="59"/>
      <c r="BL92" s="40"/>
      <c r="BM92" s="40"/>
      <c r="BN92" s="40"/>
      <c r="BO92" s="40"/>
      <c r="BP92" s="60"/>
    </row>
    <row r="93" spans="1:68" ht="15.75" thickBot="1" x14ac:dyDescent="0.3">
      <c r="B93" s="61"/>
      <c r="C93" s="62"/>
      <c r="D93" s="62"/>
      <c r="E93" s="62"/>
      <c r="F93" s="62"/>
      <c r="G93" s="63"/>
      <c r="J93" s="61"/>
      <c r="K93" s="62"/>
      <c r="L93" s="62"/>
      <c r="M93" s="62"/>
      <c r="N93" s="62"/>
      <c r="O93" s="63"/>
      <c r="P93" s="87"/>
      <c r="Q93" s="87"/>
      <c r="R93" s="87"/>
      <c r="S93" s="87"/>
      <c r="T93" s="87"/>
      <c r="U93" s="87"/>
      <c r="V93" s="87"/>
      <c r="W93" s="87"/>
      <c r="BK93" s="61"/>
      <c r="BL93" s="62"/>
      <c r="BM93" s="62"/>
      <c r="BN93" s="62"/>
      <c r="BO93" s="62"/>
      <c r="BP93" s="63"/>
    </row>
    <row r="95" spans="1:68" ht="15.75" thickBot="1" x14ac:dyDescent="0.3">
      <c r="A95" s="12" t="s">
        <v>63</v>
      </c>
      <c r="I95" t="s">
        <v>80</v>
      </c>
      <c r="Q95" t="s">
        <v>79</v>
      </c>
    </row>
    <row r="96" spans="1:68" x14ac:dyDescent="0.25">
      <c r="A96" s="33">
        <v>250001</v>
      </c>
      <c r="B96" s="49">
        <v>470</v>
      </c>
      <c r="C96" s="57"/>
      <c r="D96" s="57"/>
      <c r="E96" s="57"/>
      <c r="F96" s="57"/>
      <c r="G96" s="58"/>
      <c r="I96">
        <v>41</v>
      </c>
      <c r="J96" s="49">
        <v>1200</v>
      </c>
      <c r="K96" s="57"/>
      <c r="L96" s="57"/>
      <c r="M96" s="57"/>
      <c r="N96" s="57"/>
      <c r="O96" s="58"/>
      <c r="P96" s="87"/>
      <c r="Q96" s="87">
        <v>41</v>
      </c>
      <c r="R96" s="49">
        <v>1200</v>
      </c>
      <c r="S96" s="57"/>
      <c r="T96" s="57"/>
      <c r="U96" s="57"/>
      <c r="V96" s="57"/>
      <c r="W96" s="58"/>
    </row>
    <row r="97" spans="2:23" x14ac:dyDescent="0.25">
      <c r="B97" s="59"/>
      <c r="C97" s="40"/>
      <c r="D97" s="40"/>
      <c r="E97" s="40"/>
      <c r="F97" s="40"/>
      <c r="G97" s="60"/>
      <c r="J97" s="59"/>
      <c r="K97" s="40"/>
      <c r="L97" s="40"/>
      <c r="M97" s="40"/>
      <c r="N97" s="40"/>
      <c r="O97" s="60"/>
      <c r="P97" s="87"/>
      <c r="Q97" s="87"/>
      <c r="R97" s="59"/>
      <c r="S97" s="40"/>
      <c r="T97" s="40"/>
      <c r="U97" s="40"/>
      <c r="V97" s="40"/>
      <c r="W97" s="60"/>
    </row>
    <row r="98" spans="2:23" x14ac:dyDescent="0.25">
      <c r="B98" s="59"/>
      <c r="C98" s="40"/>
      <c r="D98" s="40"/>
      <c r="E98" s="40"/>
      <c r="F98" s="40"/>
      <c r="G98" s="60"/>
      <c r="J98" s="59"/>
      <c r="K98" s="40"/>
      <c r="L98" s="40"/>
      <c r="M98" s="40"/>
      <c r="N98" s="40"/>
      <c r="O98" s="60"/>
      <c r="P98" s="87"/>
      <c r="Q98" s="87"/>
      <c r="R98" s="59"/>
      <c r="S98" s="40"/>
      <c r="T98" s="40"/>
      <c r="U98" s="40"/>
      <c r="V98" s="40"/>
      <c r="W98" s="60"/>
    </row>
    <row r="99" spans="2:23" x14ac:dyDescent="0.25">
      <c r="B99" s="59"/>
      <c r="C99" s="40"/>
      <c r="D99" s="40"/>
      <c r="E99" s="40"/>
      <c r="F99" s="40"/>
      <c r="G99" s="60"/>
      <c r="J99" s="59"/>
      <c r="K99" s="40"/>
      <c r="L99" s="40"/>
      <c r="M99" s="40"/>
      <c r="N99" s="40"/>
      <c r="O99" s="60"/>
      <c r="P99" s="87"/>
      <c r="Q99" s="87"/>
      <c r="R99" s="59"/>
      <c r="S99" s="40"/>
      <c r="T99" s="40"/>
      <c r="U99" s="40"/>
      <c r="V99" s="40"/>
      <c r="W99" s="60"/>
    </row>
    <row r="100" spans="2:23" x14ac:dyDescent="0.25">
      <c r="B100" s="59"/>
      <c r="C100" s="40"/>
      <c r="D100" s="40"/>
      <c r="E100" s="40"/>
      <c r="F100" s="40"/>
      <c r="G100" s="60"/>
      <c r="J100" s="59"/>
      <c r="K100" s="40"/>
      <c r="L100" s="40"/>
      <c r="M100" s="40"/>
      <c r="N100" s="40"/>
      <c r="O100" s="60"/>
      <c r="P100" s="87"/>
      <c r="Q100" s="87"/>
      <c r="R100" s="59"/>
      <c r="S100" s="40"/>
      <c r="T100" s="40"/>
      <c r="U100" s="40"/>
      <c r="V100" s="40"/>
      <c r="W100" s="60"/>
    </row>
    <row r="101" spans="2:23" x14ac:dyDescent="0.25">
      <c r="B101" s="59"/>
      <c r="C101" s="40"/>
      <c r="D101" s="40"/>
      <c r="E101" s="40"/>
      <c r="F101" s="40"/>
      <c r="G101" s="60"/>
      <c r="J101" s="59"/>
      <c r="K101" s="40"/>
      <c r="L101" s="40"/>
      <c r="M101" s="40"/>
      <c r="N101" s="40"/>
      <c r="O101" s="60"/>
      <c r="P101" s="87"/>
      <c r="Q101" s="87"/>
      <c r="R101" s="59"/>
      <c r="S101" s="40"/>
      <c r="T101" s="40"/>
      <c r="U101" s="40"/>
      <c r="V101" s="40"/>
      <c r="W101" s="60"/>
    </row>
    <row r="102" spans="2:23" x14ac:dyDescent="0.25">
      <c r="B102" s="59"/>
      <c r="C102" s="40"/>
      <c r="D102" s="40"/>
      <c r="E102" s="40"/>
      <c r="F102" s="40"/>
      <c r="G102" s="60"/>
      <c r="J102" s="59"/>
      <c r="K102" s="40"/>
      <c r="L102" s="40"/>
      <c r="M102" s="40"/>
      <c r="N102" s="40"/>
      <c r="O102" s="60"/>
      <c r="P102" s="87"/>
      <c r="Q102" s="87"/>
      <c r="R102" s="59"/>
      <c r="S102" s="40"/>
      <c r="T102" s="40"/>
      <c r="U102" s="40"/>
      <c r="V102" s="40"/>
      <c r="W102" s="60"/>
    </row>
    <row r="103" spans="2:23" x14ac:dyDescent="0.25">
      <c r="B103" s="59"/>
      <c r="C103" s="40"/>
      <c r="D103" s="40"/>
      <c r="E103" s="40"/>
      <c r="F103" s="40"/>
      <c r="G103" s="60"/>
      <c r="J103" s="59"/>
      <c r="K103" s="40"/>
      <c r="L103" s="40"/>
      <c r="M103" s="40"/>
      <c r="N103" s="40"/>
      <c r="O103" s="60"/>
      <c r="P103" s="87"/>
      <c r="Q103" s="87"/>
      <c r="R103" s="59"/>
      <c r="S103" s="40"/>
      <c r="T103" s="40"/>
      <c r="U103" s="40"/>
      <c r="V103" s="40"/>
      <c r="W103" s="60"/>
    </row>
    <row r="104" spans="2:23" x14ac:dyDescent="0.25">
      <c r="B104" s="59"/>
      <c r="C104" s="40"/>
      <c r="D104" s="40"/>
      <c r="E104" s="40"/>
      <c r="F104" s="40"/>
      <c r="G104" s="60"/>
      <c r="J104" s="59"/>
      <c r="K104" s="40"/>
      <c r="L104" s="40"/>
      <c r="M104" s="40"/>
      <c r="N104" s="40"/>
      <c r="O104" s="60"/>
      <c r="P104" s="87"/>
      <c r="Q104" s="87"/>
      <c r="R104" s="59"/>
      <c r="S104" s="40"/>
      <c r="T104" s="40"/>
      <c r="U104" s="40"/>
      <c r="V104" s="40"/>
      <c r="W104" s="60"/>
    </row>
    <row r="105" spans="2:23" x14ac:dyDescent="0.25">
      <c r="B105" s="59"/>
      <c r="C105" s="40"/>
      <c r="D105" s="40"/>
      <c r="E105" s="40"/>
      <c r="F105" s="40"/>
      <c r="G105" s="60"/>
      <c r="J105" s="59"/>
      <c r="K105" s="40"/>
      <c r="L105" s="40"/>
      <c r="M105" s="40"/>
      <c r="N105" s="40"/>
      <c r="O105" s="60"/>
      <c r="P105" s="87"/>
      <c r="Q105" s="87"/>
      <c r="R105" s="59"/>
      <c r="S105" s="40"/>
      <c r="T105" s="40"/>
      <c r="U105" s="40"/>
      <c r="V105" s="40"/>
      <c r="W105" s="60"/>
    </row>
    <row r="106" spans="2:23" x14ac:dyDescent="0.25">
      <c r="B106" s="59"/>
      <c r="C106" s="40"/>
      <c r="D106" s="40"/>
      <c r="E106" s="40"/>
      <c r="F106" s="40"/>
      <c r="G106" s="60"/>
      <c r="J106" s="59"/>
      <c r="K106" s="40"/>
      <c r="L106" s="40"/>
      <c r="M106" s="40"/>
      <c r="N106" s="40"/>
      <c r="O106" s="60"/>
      <c r="P106" s="87"/>
      <c r="Q106" s="87"/>
      <c r="R106" s="59"/>
      <c r="S106" s="40"/>
      <c r="T106" s="40"/>
      <c r="U106" s="40"/>
      <c r="V106" s="40"/>
      <c r="W106" s="60"/>
    </row>
    <row r="107" spans="2:23" x14ac:dyDescent="0.25">
      <c r="B107" s="59"/>
      <c r="C107" s="40"/>
      <c r="D107" s="40"/>
      <c r="E107" s="40"/>
      <c r="F107" s="40"/>
      <c r="G107" s="60"/>
      <c r="J107" s="59"/>
      <c r="K107" s="40"/>
      <c r="L107" s="40"/>
      <c r="M107" s="40"/>
      <c r="N107" s="40"/>
      <c r="O107" s="60"/>
      <c r="P107" s="87"/>
      <c r="Q107" s="87"/>
      <c r="R107" s="59"/>
      <c r="S107" s="40"/>
      <c r="T107" s="40"/>
      <c r="U107" s="40"/>
      <c r="V107" s="40"/>
      <c r="W107" s="60"/>
    </row>
    <row r="108" spans="2:23" x14ac:dyDescent="0.25">
      <c r="B108" s="59"/>
      <c r="C108" s="40"/>
      <c r="D108" s="40"/>
      <c r="E108" s="40"/>
      <c r="F108" s="40"/>
      <c r="G108" s="60"/>
      <c r="J108" s="59"/>
      <c r="K108" s="40"/>
      <c r="L108" s="40"/>
      <c r="M108" s="40"/>
      <c r="N108" s="40"/>
      <c r="O108" s="60"/>
      <c r="P108" s="87"/>
      <c r="Q108" s="87"/>
      <c r="R108" s="59"/>
      <c r="S108" s="40"/>
      <c r="T108" s="40"/>
      <c r="U108" s="40"/>
      <c r="V108" s="40"/>
      <c r="W108" s="60"/>
    </row>
    <row r="109" spans="2:23" x14ac:dyDescent="0.25">
      <c r="B109" s="59"/>
      <c r="C109" s="40"/>
      <c r="D109" s="40"/>
      <c r="E109" s="40"/>
      <c r="F109" s="40"/>
      <c r="G109" s="60"/>
      <c r="J109" s="59"/>
      <c r="K109" s="40"/>
      <c r="L109" s="40"/>
      <c r="M109" s="40"/>
      <c r="N109" s="40"/>
      <c r="O109" s="60"/>
      <c r="P109" s="87"/>
      <c r="Q109" s="87"/>
      <c r="R109" s="59"/>
      <c r="S109" s="40"/>
      <c r="T109" s="40"/>
      <c r="U109" s="40"/>
      <c r="V109" s="40"/>
      <c r="W109" s="60"/>
    </row>
    <row r="110" spans="2:23" x14ac:dyDescent="0.25">
      <c r="B110" s="59"/>
      <c r="C110" s="40"/>
      <c r="D110" s="40"/>
      <c r="E110" s="40"/>
      <c r="F110" s="40"/>
      <c r="G110" s="60"/>
      <c r="J110" s="59"/>
      <c r="K110" s="40"/>
      <c r="L110" s="40"/>
      <c r="M110" s="40"/>
      <c r="N110" s="40"/>
      <c r="O110" s="60"/>
      <c r="P110" s="87"/>
      <c r="Q110" s="87"/>
      <c r="R110" s="59"/>
      <c r="S110" s="40"/>
      <c r="T110" s="40"/>
      <c r="U110" s="40"/>
      <c r="V110" s="40"/>
      <c r="W110" s="60"/>
    </row>
    <row r="111" spans="2:23" x14ac:dyDescent="0.25">
      <c r="B111" s="59"/>
      <c r="C111" s="40"/>
      <c r="D111" s="40"/>
      <c r="E111" s="40"/>
      <c r="F111" s="40"/>
      <c r="G111" s="60"/>
      <c r="J111" s="59"/>
      <c r="K111" s="40"/>
      <c r="L111" s="40"/>
      <c r="M111" s="40"/>
      <c r="N111" s="40"/>
      <c r="O111" s="60"/>
      <c r="P111" s="87"/>
      <c r="Q111" s="87"/>
      <c r="R111" s="59"/>
      <c r="S111" s="40"/>
      <c r="T111" s="40"/>
      <c r="U111" s="40"/>
      <c r="V111" s="40"/>
      <c r="W111" s="60"/>
    </row>
    <row r="112" spans="2:23" x14ac:dyDescent="0.25">
      <c r="B112" s="59"/>
      <c r="C112" s="40"/>
      <c r="D112" s="40"/>
      <c r="E112" s="40"/>
      <c r="F112" s="40"/>
      <c r="G112" s="60"/>
      <c r="J112" s="59"/>
      <c r="K112" s="40"/>
      <c r="L112" s="40"/>
      <c r="M112" s="40"/>
      <c r="N112" s="40"/>
      <c r="O112" s="60"/>
      <c r="P112" s="87"/>
      <c r="Q112" s="87"/>
      <c r="R112" s="59"/>
      <c r="S112" s="40"/>
      <c r="T112" s="40"/>
      <c r="U112" s="40"/>
      <c r="V112" s="40"/>
      <c r="W112" s="60"/>
    </row>
    <row r="113" spans="2:23" x14ac:dyDescent="0.25">
      <c r="B113" s="59"/>
      <c r="C113" s="40"/>
      <c r="D113" s="40"/>
      <c r="E113" s="40"/>
      <c r="F113" s="40"/>
      <c r="G113" s="60"/>
      <c r="J113" s="59"/>
      <c r="K113" s="40"/>
      <c r="L113" s="40"/>
      <c r="M113" s="40"/>
      <c r="N113" s="40"/>
      <c r="O113" s="60"/>
      <c r="P113" s="87"/>
      <c r="Q113" s="87"/>
      <c r="R113" s="59"/>
      <c r="S113" s="40"/>
      <c r="T113" s="40"/>
      <c r="U113" s="40"/>
      <c r="V113" s="40"/>
      <c r="W113" s="60"/>
    </row>
    <row r="114" spans="2:23" x14ac:dyDescent="0.25">
      <c r="B114" s="59"/>
      <c r="C114" s="40"/>
      <c r="D114" s="40"/>
      <c r="E114" s="40"/>
      <c r="F114" s="40"/>
      <c r="G114" s="60"/>
      <c r="J114" s="59"/>
      <c r="K114" s="40"/>
      <c r="L114" s="40"/>
      <c r="M114" s="40"/>
      <c r="N114" s="40"/>
      <c r="O114" s="60"/>
      <c r="P114" s="87"/>
      <c r="Q114" s="87"/>
      <c r="R114" s="59"/>
      <c r="S114" s="40"/>
      <c r="T114" s="40"/>
      <c r="U114" s="40"/>
      <c r="V114" s="40"/>
      <c r="W114" s="60"/>
    </row>
    <row r="115" spans="2:23" x14ac:dyDescent="0.25">
      <c r="B115" s="59"/>
      <c r="C115" s="40"/>
      <c r="D115" s="40"/>
      <c r="E115" s="40"/>
      <c r="F115" s="40"/>
      <c r="G115" s="60"/>
      <c r="J115" s="59"/>
      <c r="K115" s="40"/>
      <c r="L115" s="40"/>
      <c r="M115" s="40"/>
      <c r="N115" s="40"/>
      <c r="O115" s="60"/>
      <c r="P115" s="87"/>
      <c r="Q115" s="87"/>
      <c r="R115" s="59"/>
      <c r="S115" s="40"/>
      <c r="T115" s="40"/>
      <c r="U115" s="40"/>
      <c r="V115" s="40"/>
      <c r="W115" s="60"/>
    </row>
    <row r="116" spans="2:23" ht="15.75" thickBot="1" x14ac:dyDescent="0.3">
      <c r="B116" s="61"/>
      <c r="C116" s="62"/>
      <c r="D116" s="62"/>
      <c r="E116" s="62"/>
      <c r="F116" s="62"/>
      <c r="G116" s="63"/>
      <c r="J116" s="61"/>
      <c r="K116" s="62"/>
      <c r="L116" s="62"/>
      <c r="M116" s="62"/>
      <c r="N116" s="62"/>
      <c r="O116" s="63"/>
      <c r="P116" s="87"/>
      <c r="Q116" s="87"/>
      <c r="R116" s="61"/>
      <c r="S116" s="62"/>
      <c r="T116" s="62"/>
      <c r="U116" s="62"/>
      <c r="V116" s="62"/>
      <c r="W116" s="63"/>
    </row>
    <row r="118" spans="2:23" ht="15.75" thickBot="1" x14ac:dyDescent="0.3">
      <c r="I118" t="s">
        <v>91</v>
      </c>
      <c r="Q118" s="87" t="s">
        <v>92</v>
      </c>
    </row>
    <row r="119" spans="2:23" x14ac:dyDescent="0.25">
      <c r="I119">
        <v>42</v>
      </c>
      <c r="J119" s="49">
        <v>1200</v>
      </c>
      <c r="K119" s="57"/>
      <c r="L119" s="57"/>
      <c r="M119" s="57"/>
      <c r="N119" s="57"/>
      <c r="O119" s="58"/>
      <c r="P119" s="87"/>
      <c r="Q119" s="87">
        <v>42</v>
      </c>
      <c r="R119" s="49">
        <v>1200</v>
      </c>
      <c r="S119" s="57"/>
      <c r="T119" s="57"/>
      <c r="U119" s="57"/>
      <c r="V119" s="57"/>
      <c r="W119" s="58"/>
    </row>
    <row r="120" spans="2:23" x14ac:dyDescent="0.25">
      <c r="J120" s="59"/>
      <c r="K120" s="40"/>
      <c r="L120" s="40"/>
      <c r="M120" s="40"/>
      <c r="N120" s="40"/>
      <c r="O120" s="60"/>
      <c r="P120" s="87"/>
      <c r="R120" s="59"/>
      <c r="S120" s="40"/>
      <c r="T120" s="40"/>
      <c r="U120" s="40"/>
      <c r="V120" s="40"/>
      <c r="W120" s="60"/>
    </row>
    <row r="121" spans="2:23" x14ac:dyDescent="0.25">
      <c r="J121" s="59"/>
      <c r="K121" s="40"/>
      <c r="L121" s="40"/>
      <c r="M121" s="40"/>
      <c r="N121" s="40"/>
      <c r="O121" s="60"/>
      <c r="P121" s="87"/>
      <c r="Q121" s="87"/>
      <c r="R121" s="59"/>
      <c r="S121" s="40"/>
      <c r="T121" s="40"/>
      <c r="U121" s="40"/>
      <c r="V121" s="40"/>
      <c r="W121" s="60"/>
    </row>
    <row r="122" spans="2:23" x14ac:dyDescent="0.25">
      <c r="J122" s="59"/>
      <c r="K122" s="40"/>
      <c r="L122" s="40"/>
      <c r="M122" s="40"/>
      <c r="N122" s="40"/>
      <c r="O122" s="60"/>
      <c r="P122" s="87"/>
      <c r="Q122" s="87"/>
      <c r="R122" s="59"/>
      <c r="S122" s="40"/>
      <c r="T122" s="40"/>
      <c r="U122" s="40"/>
      <c r="V122" s="40"/>
      <c r="W122" s="60"/>
    </row>
    <row r="123" spans="2:23" x14ac:dyDescent="0.25">
      <c r="J123" s="59"/>
      <c r="K123" s="40"/>
      <c r="L123" s="40"/>
      <c r="M123" s="40"/>
      <c r="N123" s="40"/>
      <c r="O123" s="60"/>
      <c r="P123" s="87"/>
      <c r="Q123" s="87"/>
      <c r="R123" s="59"/>
      <c r="S123" s="40"/>
      <c r="T123" s="40"/>
      <c r="U123" s="40"/>
      <c r="V123" s="40"/>
      <c r="W123" s="60"/>
    </row>
    <row r="124" spans="2:23" x14ac:dyDescent="0.25">
      <c r="J124" s="59"/>
      <c r="K124" s="40"/>
      <c r="L124" s="40"/>
      <c r="M124" s="40"/>
      <c r="N124" s="40"/>
      <c r="O124" s="60"/>
      <c r="P124" s="87"/>
      <c r="Q124" s="87"/>
      <c r="R124" s="59"/>
      <c r="S124" s="40"/>
      <c r="T124" s="40"/>
      <c r="U124" s="40"/>
      <c r="V124" s="40"/>
      <c r="W124" s="60"/>
    </row>
    <row r="125" spans="2:23" x14ac:dyDescent="0.25">
      <c r="J125" s="59"/>
      <c r="K125" s="40"/>
      <c r="L125" s="40"/>
      <c r="M125" s="40"/>
      <c r="N125" s="40"/>
      <c r="O125" s="60"/>
      <c r="P125" s="87"/>
      <c r="Q125" s="87"/>
      <c r="R125" s="59"/>
      <c r="S125" s="40"/>
      <c r="T125" s="40"/>
      <c r="U125" s="40"/>
      <c r="V125" s="40"/>
      <c r="W125" s="60"/>
    </row>
    <row r="126" spans="2:23" x14ac:dyDescent="0.25">
      <c r="J126" s="59"/>
      <c r="K126" s="40"/>
      <c r="L126" s="40"/>
      <c r="M126" s="40"/>
      <c r="N126" s="40"/>
      <c r="O126" s="60"/>
      <c r="P126" s="87"/>
      <c r="Q126" s="87"/>
      <c r="R126" s="59"/>
      <c r="S126" s="40"/>
      <c r="T126" s="40"/>
      <c r="U126" s="40"/>
      <c r="V126" s="40"/>
      <c r="W126" s="60"/>
    </row>
    <row r="127" spans="2:23" x14ac:dyDescent="0.25">
      <c r="J127" s="59"/>
      <c r="K127" s="40"/>
      <c r="L127" s="40"/>
      <c r="M127" s="40"/>
      <c r="N127" s="40"/>
      <c r="O127" s="60"/>
      <c r="P127" s="87"/>
      <c r="Q127" s="87"/>
      <c r="R127" s="59"/>
      <c r="S127" s="40"/>
      <c r="T127" s="40"/>
      <c r="U127" s="40"/>
      <c r="V127" s="40"/>
      <c r="W127" s="60"/>
    </row>
    <row r="128" spans="2:23" x14ac:dyDescent="0.25">
      <c r="J128" s="59"/>
      <c r="K128" s="40"/>
      <c r="L128" s="40"/>
      <c r="M128" s="40"/>
      <c r="N128" s="40"/>
      <c r="O128" s="60"/>
      <c r="P128" s="87"/>
      <c r="Q128" s="87"/>
      <c r="R128" s="59"/>
      <c r="S128" s="40"/>
      <c r="T128" s="40"/>
      <c r="U128" s="40"/>
      <c r="V128" s="40"/>
      <c r="W128" s="60"/>
    </row>
    <row r="129" spans="9:23" x14ac:dyDescent="0.25">
      <c r="J129" s="59"/>
      <c r="K129" s="40"/>
      <c r="L129" s="40"/>
      <c r="M129" s="40"/>
      <c r="N129" s="40"/>
      <c r="O129" s="60"/>
      <c r="P129" s="87"/>
      <c r="Q129" s="87"/>
      <c r="R129" s="59"/>
      <c r="S129" s="40"/>
      <c r="T129" s="40"/>
      <c r="U129" s="40"/>
      <c r="V129" s="40"/>
      <c r="W129" s="60"/>
    </row>
    <row r="130" spans="9:23" x14ac:dyDescent="0.25">
      <c r="J130" s="59"/>
      <c r="K130" s="40"/>
      <c r="L130" s="40"/>
      <c r="M130" s="40"/>
      <c r="N130" s="40"/>
      <c r="O130" s="60"/>
      <c r="P130" s="87"/>
      <c r="Q130" s="87"/>
      <c r="R130" s="59"/>
      <c r="S130" s="40"/>
      <c r="T130" s="40"/>
      <c r="U130" s="40"/>
      <c r="V130" s="40"/>
      <c r="W130" s="60"/>
    </row>
    <row r="131" spans="9:23" x14ac:dyDescent="0.25">
      <c r="J131" s="59"/>
      <c r="K131" s="40"/>
      <c r="L131" s="40"/>
      <c r="M131" s="40"/>
      <c r="N131" s="40"/>
      <c r="O131" s="60"/>
      <c r="P131" s="87"/>
      <c r="Q131" s="87"/>
      <c r="R131" s="59"/>
      <c r="S131" s="40"/>
      <c r="T131" s="40"/>
      <c r="U131" s="40"/>
      <c r="V131" s="40"/>
      <c r="W131" s="60"/>
    </row>
    <row r="132" spans="9:23" x14ac:dyDescent="0.25">
      <c r="J132" s="59"/>
      <c r="K132" s="40"/>
      <c r="L132" s="40"/>
      <c r="M132" s="40"/>
      <c r="N132" s="40"/>
      <c r="O132" s="60"/>
      <c r="P132" s="87"/>
      <c r="Q132" s="87"/>
      <c r="R132" s="59"/>
      <c r="S132" s="40"/>
      <c r="T132" s="40"/>
      <c r="U132" s="40"/>
      <c r="V132" s="40"/>
      <c r="W132" s="60"/>
    </row>
    <row r="133" spans="9:23" x14ac:dyDescent="0.25">
      <c r="J133" s="59"/>
      <c r="K133" s="40"/>
      <c r="L133" s="40"/>
      <c r="M133" s="40"/>
      <c r="N133" s="40"/>
      <c r="O133" s="60"/>
      <c r="P133" s="87"/>
      <c r="Q133" s="87"/>
      <c r="R133" s="59"/>
      <c r="S133" s="40"/>
      <c r="T133" s="40"/>
      <c r="U133" s="40"/>
      <c r="V133" s="40"/>
      <c r="W133" s="60"/>
    </row>
    <row r="134" spans="9:23" x14ac:dyDescent="0.25">
      <c r="J134" s="59"/>
      <c r="K134" s="40"/>
      <c r="L134" s="40"/>
      <c r="M134" s="40"/>
      <c r="N134" s="40"/>
      <c r="O134" s="60"/>
      <c r="P134" s="87"/>
      <c r="Q134" s="87"/>
      <c r="R134" s="59"/>
      <c r="S134" s="40"/>
      <c r="T134" s="40"/>
      <c r="U134" s="40"/>
      <c r="V134" s="40"/>
      <c r="W134" s="60"/>
    </row>
    <row r="135" spans="9:23" x14ac:dyDescent="0.25">
      <c r="J135" s="59"/>
      <c r="K135" s="40"/>
      <c r="L135" s="40"/>
      <c r="M135" s="40"/>
      <c r="N135" s="40"/>
      <c r="O135" s="60"/>
      <c r="P135" s="87"/>
      <c r="Q135" s="87"/>
      <c r="R135" s="59"/>
      <c r="S135" s="40"/>
      <c r="T135" s="40"/>
      <c r="U135" s="40"/>
      <c r="V135" s="40"/>
      <c r="W135" s="60"/>
    </row>
    <row r="136" spans="9:23" x14ac:dyDescent="0.25">
      <c r="J136" s="59"/>
      <c r="K136" s="40"/>
      <c r="L136" s="40"/>
      <c r="M136" s="40"/>
      <c r="N136" s="40"/>
      <c r="O136" s="60"/>
      <c r="P136" s="87"/>
      <c r="Q136" s="87"/>
      <c r="R136" s="59"/>
      <c r="S136" s="40"/>
      <c r="T136" s="40"/>
      <c r="U136" s="40"/>
      <c r="V136" s="40"/>
      <c r="W136" s="60"/>
    </row>
    <row r="137" spans="9:23" x14ac:dyDescent="0.25">
      <c r="J137" s="59"/>
      <c r="K137" s="40"/>
      <c r="L137" s="40"/>
      <c r="M137" s="40"/>
      <c r="N137" s="40"/>
      <c r="O137" s="60"/>
      <c r="P137" s="87"/>
      <c r="Q137" s="87"/>
      <c r="R137" s="59"/>
      <c r="S137" s="40"/>
      <c r="T137" s="40"/>
      <c r="U137" s="40"/>
      <c r="V137" s="40"/>
      <c r="W137" s="60"/>
    </row>
    <row r="138" spans="9:23" x14ac:dyDescent="0.25">
      <c r="J138" s="59"/>
      <c r="K138" s="40"/>
      <c r="L138" s="40"/>
      <c r="M138" s="40"/>
      <c r="N138" s="40"/>
      <c r="O138" s="60"/>
      <c r="P138" s="87"/>
      <c r="Q138" s="87"/>
      <c r="R138" s="59"/>
      <c r="S138" s="40"/>
      <c r="T138" s="40"/>
      <c r="U138" s="40"/>
      <c r="V138" s="40"/>
      <c r="W138" s="60"/>
    </row>
    <row r="139" spans="9:23" ht="15.75" thickBot="1" x14ac:dyDescent="0.3">
      <c r="J139" s="61"/>
      <c r="K139" s="62"/>
      <c r="L139" s="62"/>
      <c r="M139" s="62"/>
      <c r="N139" s="62"/>
      <c r="O139" s="63"/>
      <c r="P139" s="87"/>
      <c r="Q139" s="87"/>
      <c r="R139" s="61"/>
      <c r="S139" s="62"/>
      <c r="T139" s="62"/>
      <c r="U139" s="62"/>
      <c r="V139" s="62"/>
      <c r="W139" s="63"/>
    </row>
    <row r="141" spans="9:23" x14ac:dyDescent="0.25">
      <c r="I141">
        <v>22</v>
      </c>
      <c r="J141">
        <v>760</v>
      </c>
    </row>
    <row r="142" spans="9:23" x14ac:dyDescent="0.25">
      <c r="P142" s="87"/>
      <c r="Q142" s="87">
        <v>0</v>
      </c>
      <c r="R142" s="87">
        <v>10</v>
      </c>
      <c r="S142" s="87"/>
      <c r="T142" s="87"/>
      <c r="U142" s="87"/>
      <c r="V142" s="87"/>
      <c r="W142" s="87"/>
    </row>
    <row r="143" spans="9:23" ht="15.75" thickBot="1" x14ac:dyDescent="0.3">
      <c r="I143" t="s">
        <v>235</v>
      </c>
      <c r="P143" s="87"/>
      <c r="Q143" s="87"/>
      <c r="R143" s="87"/>
      <c r="S143" s="87"/>
      <c r="T143" s="87"/>
      <c r="U143" s="87"/>
      <c r="V143" s="87"/>
      <c r="W143" s="87"/>
    </row>
    <row r="144" spans="9:23" x14ac:dyDescent="0.25">
      <c r="I144">
        <v>32</v>
      </c>
      <c r="J144" s="49">
        <v>300</v>
      </c>
      <c r="K144" s="57"/>
      <c r="L144" s="57"/>
      <c r="M144" s="57"/>
      <c r="N144" s="57"/>
      <c r="O144" s="58"/>
      <c r="P144" s="87"/>
      <c r="Q144" s="87"/>
      <c r="R144" s="87"/>
      <c r="S144" s="87"/>
      <c r="T144" s="87"/>
      <c r="U144" s="87"/>
      <c r="V144" s="87"/>
      <c r="W144" s="87"/>
    </row>
    <row r="145" spans="10:23" x14ac:dyDescent="0.25">
      <c r="J145" s="59"/>
      <c r="K145" s="40"/>
      <c r="L145" s="40"/>
      <c r="M145" s="40"/>
      <c r="N145" s="40"/>
      <c r="O145" s="60"/>
      <c r="P145" s="87"/>
      <c r="Q145" s="87"/>
      <c r="R145" s="87"/>
      <c r="S145" s="87"/>
      <c r="T145" s="87"/>
      <c r="U145" s="87"/>
      <c r="V145" s="87"/>
      <c r="W145" s="87"/>
    </row>
    <row r="146" spans="10:23" x14ac:dyDescent="0.25">
      <c r="J146" s="59"/>
      <c r="K146" s="40"/>
      <c r="L146" s="40"/>
      <c r="M146" s="40"/>
      <c r="N146" s="40"/>
      <c r="O146" s="60"/>
      <c r="P146" s="87"/>
      <c r="Q146" s="87"/>
      <c r="R146" s="87"/>
      <c r="S146" s="87"/>
      <c r="T146" s="87"/>
      <c r="U146" s="87"/>
      <c r="V146" s="87"/>
      <c r="W146" s="87"/>
    </row>
    <row r="147" spans="10:23" x14ac:dyDescent="0.25">
      <c r="J147" s="59"/>
      <c r="K147" s="40"/>
      <c r="L147" s="40"/>
      <c r="M147" s="40"/>
      <c r="N147" s="40"/>
      <c r="O147" s="60"/>
      <c r="P147" s="87"/>
      <c r="Q147" s="87"/>
      <c r="R147" s="87"/>
      <c r="S147" s="87"/>
      <c r="T147" s="87"/>
      <c r="U147" s="87"/>
      <c r="V147" s="87"/>
      <c r="W147" s="87"/>
    </row>
    <row r="148" spans="10:23" x14ac:dyDescent="0.25">
      <c r="J148" s="59"/>
      <c r="K148" s="40"/>
      <c r="L148" s="40"/>
      <c r="M148" s="40"/>
      <c r="N148" s="40"/>
      <c r="O148" s="60"/>
      <c r="P148" s="87"/>
      <c r="Q148" s="87"/>
      <c r="R148" s="87"/>
      <c r="S148" s="87"/>
      <c r="T148" s="87"/>
      <c r="U148" s="87"/>
      <c r="V148" s="87"/>
      <c r="W148" s="87"/>
    </row>
    <row r="149" spans="10:23" x14ac:dyDescent="0.25">
      <c r="J149" s="59"/>
      <c r="K149" s="40"/>
      <c r="L149" s="40"/>
      <c r="M149" s="40"/>
      <c r="N149" s="40"/>
      <c r="O149" s="60"/>
      <c r="P149" s="87"/>
      <c r="Q149" s="87"/>
      <c r="R149" s="87"/>
      <c r="S149" s="87"/>
      <c r="T149" s="87"/>
      <c r="U149" s="87"/>
      <c r="V149" s="87"/>
      <c r="W149" s="87"/>
    </row>
    <row r="150" spans="10:23" x14ac:dyDescent="0.25">
      <c r="J150" s="59"/>
      <c r="K150" s="40"/>
      <c r="L150" s="40"/>
      <c r="M150" s="40"/>
      <c r="N150" s="40"/>
      <c r="O150" s="60"/>
      <c r="P150" s="87"/>
      <c r="Q150" s="87"/>
      <c r="R150" s="87"/>
      <c r="S150" s="87"/>
      <c r="T150" s="87"/>
      <c r="U150" s="87"/>
      <c r="V150" s="87"/>
      <c r="W150" s="87"/>
    </row>
    <row r="151" spans="10:23" x14ac:dyDescent="0.25">
      <c r="J151" s="59"/>
      <c r="K151" s="40"/>
      <c r="L151" s="40"/>
      <c r="M151" s="40"/>
      <c r="N151" s="40"/>
      <c r="O151" s="60"/>
      <c r="P151" s="87"/>
      <c r="Q151" s="87"/>
      <c r="R151" s="87"/>
      <c r="S151" s="87"/>
      <c r="T151" s="87"/>
      <c r="U151" s="87"/>
      <c r="V151" s="87"/>
      <c r="W151" s="87"/>
    </row>
    <row r="152" spans="10:23" x14ac:dyDescent="0.25">
      <c r="J152" s="59"/>
      <c r="K152" s="40"/>
      <c r="L152" s="40"/>
      <c r="M152" s="40"/>
      <c r="N152" s="40"/>
      <c r="O152" s="60"/>
      <c r="P152" s="87"/>
      <c r="Q152" s="87"/>
      <c r="R152" s="87"/>
      <c r="S152" s="87"/>
      <c r="T152" s="87"/>
      <c r="U152" s="87"/>
      <c r="V152" s="87"/>
      <c r="W152" s="87"/>
    </row>
    <row r="153" spans="10:23" x14ac:dyDescent="0.25">
      <c r="J153" s="59"/>
      <c r="K153" s="40"/>
      <c r="L153" s="40"/>
      <c r="M153" s="40"/>
      <c r="N153" s="40"/>
      <c r="O153" s="60"/>
      <c r="P153" s="87"/>
      <c r="Q153" s="87"/>
      <c r="R153" s="87"/>
      <c r="S153" s="87"/>
      <c r="T153" s="87"/>
      <c r="U153" s="87"/>
      <c r="V153" s="87"/>
      <c r="W153" s="87"/>
    </row>
    <row r="154" spans="10:23" x14ac:dyDescent="0.25">
      <c r="J154" s="59"/>
      <c r="K154" s="40"/>
      <c r="L154" s="40"/>
      <c r="M154" s="40"/>
      <c r="N154" s="40"/>
      <c r="O154" s="60"/>
      <c r="P154" s="87"/>
      <c r="Q154" s="87"/>
      <c r="R154" s="87"/>
      <c r="S154" s="87"/>
      <c r="T154" s="87"/>
      <c r="U154" s="87"/>
      <c r="V154" s="87"/>
      <c r="W154" s="87"/>
    </row>
    <row r="155" spans="10:23" x14ac:dyDescent="0.25">
      <c r="J155" s="59"/>
      <c r="K155" s="40"/>
      <c r="L155" s="40"/>
      <c r="M155" s="40"/>
      <c r="N155" s="40"/>
      <c r="O155" s="60"/>
      <c r="P155" s="87"/>
      <c r="Q155" s="87"/>
      <c r="R155" s="87"/>
      <c r="S155" s="87"/>
      <c r="T155" s="87"/>
      <c r="U155" s="87"/>
      <c r="V155" s="87"/>
      <c r="W155" s="87"/>
    </row>
    <row r="156" spans="10:23" x14ac:dyDescent="0.25">
      <c r="J156" s="59"/>
      <c r="K156" s="40"/>
      <c r="L156" s="40"/>
      <c r="M156" s="40"/>
      <c r="N156" s="40"/>
      <c r="O156" s="60"/>
      <c r="P156" s="87"/>
      <c r="Q156" s="87"/>
      <c r="R156" s="87"/>
      <c r="S156" s="87"/>
      <c r="T156" s="87"/>
      <c r="U156" s="87"/>
      <c r="V156" s="87"/>
      <c r="W156" s="87"/>
    </row>
    <row r="157" spans="10:23" x14ac:dyDescent="0.25">
      <c r="J157" s="59"/>
      <c r="K157" s="40"/>
      <c r="L157" s="40"/>
      <c r="M157" s="40"/>
      <c r="N157" s="40"/>
      <c r="O157" s="60"/>
      <c r="P157" s="87"/>
      <c r="Q157" s="87"/>
      <c r="R157" s="87"/>
      <c r="S157" s="87"/>
      <c r="T157" s="87"/>
      <c r="U157" s="87"/>
      <c r="V157" s="87"/>
      <c r="W157" s="87"/>
    </row>
    <row r="158" spans="10:23" x14ac:dyDescent="0.25">
      <c r="J158" s="59"/>
      <c r="K158" s="40"/>
      <c r="L158" s="40"/>
      <c r="M158" s="40"/>
      <c r="N158" s="40"/>
      <c r="O158" s="60"/>
      <c r="P158" s="87"/>
      <c r="Q158" s="87"/>
      <c r="R158" s="87"/>
      <c r="S158" s="87"/>
      <c r="T158" s="87"/>
      <c r="U158" s="87"/>
      <c r="V158" s="87"/>
      <c r="W158" s="87"/>
    </row>
    <row r="159" spans="10:23" x14ac:dyDescent="0.25">
      <c r="J159" s="59"/>
      <c r="K159" s="40"/>
      <c r="L159" s="40"/>
      <c r="M159" s="40"/>
      <c r="N159" s="40"/>
      <c r="O159" s="60"/>
      <c r="P159" s="87"/>
      <c r="Q159" s="87"/>
      <c r="R159" s="87"/>
      <c r="S159" s="87"/>
      <c r="T159" s="87"/>
      <c r="U159" s="87"/>
      <c r="V159" s="87"/>
      <c r="W159" s="87"/>
    </row>
    <row r="160" spans="10:23" x14ac:dyDescent="0.25">
      <c r="J160" s="59"/>
      <c r="K160" s="40"/>
      <c r="L160" s="40"/>
      <c r="M160" s="40"/>
      <c r="N160" s="40"/>
      <c r="O160" s="60"/>
      <c r="P160" s="87"/>
      <c r="Q160" s="87"/>
      <c r="R160" s="87"/>
      <c r="S160" s="87"/>
      <c r="T160" s="87"/>
      <c r="U160" s="87"/>
      <c r="V160" s="87"/>
      <c r="W160" s="87"/>
    </row>
    <row r="161" spans="9:15" x14ac:dyDescent="0.25">
      <c r="J161" s="59"/>
      <c r="K161" s="40"/>
      <c r="L161" s="40"/>
      <c r="M161" s="40"/>
      <c r="N161" s="40"/>
      <c r="O161" s="60"/>
    </row>
    <row r="162" spans="9:15" x14ac:dyDescent="0.25">
      <c r="J162" s="59"/>
      <c r="K162" s="40"/>
      <c r="L162" s="40"/>
      <c r="M162" s="40"/>
      <c r="N162" s="40"/>
      <c r="O162" s="60"/>
    </row>
    <row r="163" spans="9:15" x14ac:dyDescent="0.25">
      <c r="J163" s="59"/>
      <c r="K163" s="40"/>
      <c r="L163" s="40"/>
      <c r="M163" s="40"/>
      <c r="N163" s="40"/>
      <c r="O163" s="60"/>
    </row>
    <row r="164" spans="9:15" ht="15.75" thickBot="1" x14ac:dyDescent="0.3">
      <c r="J164" s="61"/>
      <c r="K164" s="62"/>
      <c r="L164" s="62"/>
      <c r="M164" s="62"/>
      <c r="N164" s="62"/>
      <c r="O164" s="63"/>
    </row>
    <row r="167" spans="9:15" x14ac:dyDescent="0.25">
      <c r="I167">
        <v>0</v>
      </c>
      <c r="J167">
        <v>10</v>
      </c>
    </row>
    <row r="169" spans="9:15" x14ac:dyDescent="0.25">
      <c r="I169" t="s">
        <v>298</v>
      </c>
    </row>
    <row r="170" spans="9:15" x14ac:dyDescent="0.25">
      <c r="I170">
        <v>43</v>
      </c>
      <c r="J170">
        <v>1000</v>
      </c>
    </row>
    <row r="172" spans="9:15" x14ac:dyDescent="0.25">
      <c r="I172" t="s">
        <v>299</v>
      </c>
    </row>
    <row r="173" spans="9:15" x14ac:dyDescent="0.25">
      <c r="I173">
        <v>44</v>
      </c>
      <c r="J173">
        <v>1000</v>
      </c>
    </row>
  </sheetData>
  <mergeCells count="7">
    <mergeCell ref="BD2:BF2"/>
    <mergeCell ref="C2:E2"/>
    <mergeCell ref="K2:V2"/>
    <mergeCell ref="AA2:AC2"/>
    <mergeCell ref="AI2:AK2"/>
    <mergeCell ref="AP2:AR2"/>
    <mergeCell ref="AW2:AY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Varianten </vt:lpstr>
      <vt:lpstr>Variantentool</vt:lpstr>
      <vt:lpstr>Vertriebstext DE</vt:lpstr>
      <vt:lpstr>Vertriebstext EN</vt:lpstr>
      <vt:lpstr>Baugruppenpreise</vt:lpstr>
      <vt:lpstr>Gewicht</vt:lpstr>
      <vt:lpstr>Leistung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2021-05-18T15:15:00Z</dcterms:modified>
</cp:coreProperties>
</file>